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5\3T 2025\"/>
    </mc:Choice>
  </mc:AlternateContent>
  <xr:revisionPtr revIDLastSave="0" documentId="13_ncr:1_{DE30369E-43A7-487B-AA73-4872CC1C43FC}" xr6:coauthVersionLast="47" xr6:coauthVersionMax="47" xr10:uidLastSave="{00000000-0000-0000-0000-000000000000}"/>
  <bookViews>
    <workbookView xWindow="-120" yWindow="-120" windowWidth="29040" windowHeight="15720" tabRatio="879" xr2:uid="{13EB4DCB-7F3F-4171-858D-217EF9C34B1E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9" l="1"/>
  <c r="B49" i="42" l="1"/>
  <c r="C47" i="42"/>
  <c r="C30" i="41"/>
  <c r="C33" i="19"/>
  <c r="C11" i="47"/>
  <c r="M10" i="42"/>
  <c r="C28" i="41"/>
  <c r="B33" i="39" l="1"/>
  <c r="B34" i="39"/>
  <c r="B35" i="39"/>
  <c r="B36" i="39"/>
  <c r="O16" i="42" l="1"/>
  <c r="E32" i="50"/>
  <c r="C29" i="41" l="1"/>
  <c r="C41" i="19" l="1"/>
  <c r="C41" i="20"/>
  <c r="C41" i="21"/>
  <c r="C42" i="21"/>
  <c r="E66" i="39" l="1"/>
  <c r="D66" i="39"/>
  <c r="B66" i="39"/>
  <c r="C40" i="21" l="1"/>
  <c r="C40" i="20"/>
  <c r="C40" i="19"/>
  <c r="H41" i="47" l="1"/>
  <c r="E11" i="50"/>
  <c r="E41" i="50" l="1"/>
  <c r="E40" i="50" l="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8" i="21" l="1"/>
  <c r="C33" i="20" l="1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C39" i="21" l="1"/>
  <c r="C37" i="19"/>
  <c r="C38" i="19"/>
  <c r="B79" i="6"/>
  <c r="C79" i="6"/>
  <c r="D79" i="6"/>
  <c r="E79" i="6"/>
  <c r="C80" i="6"/>
  <c r="D80" i="6"/>
  <c r="E80" i="6"/>
  <c r="C81" i="6"/>
  <c r="D81" i="6"/>
  <c r="E81" i="6"/>
  <c r="C82" i="6"/>
  <c r="D82" i="6"/>
  <c r="E82" i="6"/>
  <c r="C13" i="47"/>
  <c r="E10" i="47"/>
  <c r="C39" i="19"/>
  <c r="C39" i="20"/>
  <c r="B5" i="47"/>
  <c r="I79" i="6" l="1"/>
  <c r="H79" i="6"/>
  <c r="C83" i="6"/>
  <c r="G79" i="6"/>
  <c r="F79" i="6"/>
  <c r="D83" i="6"/>
  <c r="J79" i="6"/>
  <c r="E83" i="6"/>
  <c r="C5" i="43" l="1"/>
  <c r="C5" i="45"/>
  <c r="C5" i="44"/>
  <c r="C5" i="42"/>
  <c r="C5" i="41"/>
  <c r="B5" i="40"/>
  <c r="C5" i="32"/>
  <c r="C5" i="27"/>
  <c r="A6" i="24"/>
  <c r="C5" i="24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B48" i="42" l="1"/>
  <c r="B47" i="42"/>
  <c r="E65" i="39" l="1"/>
  <c r="D65" i="39"/>
  <c r="B65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31" i="41"/>
  <c r="C32" i="41"/>
  <c r="C33" i="41"/>
  <c r="C34" i="41"/>
  <c r="C35" i="41"/>
  <c r="C32" i="20" l="1"/>
  <c r="E11" i="47" l="1"/>
  <c r="A6" i="43" l="1"/>
  <c r="A5" i="43"/>
  <c r="A3" i="43"/>
  <c r="E39" i="50"/>
  <c r="E38" i="50"/>
  <c r="E37" i="50"/>
  <c r="E36" i="50"/>
  <c r="E35" i="50"/>
  <c r="E34" i="50"/>
  <c r="E33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J82" i="6" s="1"/>
  <c r="B81" i="6"/>
  <c r="J81" i="6" s="1"/>
  <c r="B80" i="6"/>
  <c r="J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H82" i="6" l="1"/>
  <c r="I82" i="6"/>
  <c r="F82" i="6"/>
  <c r="G82" i="6"/>
  <c r="I80" i="6"/>
  <c r="G80" i="6"/>
  <c r="F80" i="6"/>
  <c r="H80" i="6"/>
  <c r="F81" i="6"/>
  <c r="G81" i="6"/>
  <c r="H81" i="6"/>
  <c r="I81" i="6"/>
  <c r="B83" i="6"/>
  <c r="J83" i="6" s="1"/>
  <c r="H83" i="6" l="1"/>
  <c r="F83" i="6"/>
  <c r="G83" i="6"/>
  <c r="I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<sst xmlns="http://schemas.openxmlformats.org/spreadsheetml/2006/main" count="1603" uniqueCount="394">
  <si>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</si>
  <si>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</si>
  <si>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</si>
  <si>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</si>
  <si>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</si>
  <si>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</si>
  <si>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</si>
  <si>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</si>
  <si>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</si>
  <si>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</si>
  <si>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</si>
  <si>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</si>
  <si>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</si>
  <si>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</si>
  <si>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</si>
  <si>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</si>
  <si>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</si>
  <si>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</si>
  <si>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</si>
  <si>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</si>
  <si>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</si>
  <si>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</si>
  <si>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</si>
  <si>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</si>
  <si>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</si>
  <si>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</si>
  <si>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</si>
  <si>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</si>
  <si>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</si>
  <si>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</si>
  <si>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</si>
  <si>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</si>
  <si>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</si>
  <si>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</si>
  <si>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</si>
  <si>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</si>
  <si>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</si>
  <si>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</si>
  <si>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</si>
  <si>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</si>
  <si>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</si>
  <si>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</si>
  <si>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</si>
  <si>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</si>
  <si>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</si>
  <si>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</si>
  <si>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</si>
  <si>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</si>
  <si>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</si>
  <si>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</si>
  <si>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</si>
  <si>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</si>
  <si>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</si>
  <si>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</si>
  <si>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</si>
  <si>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</si>
  <si>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</si>
  <si>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</si>
  <si>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</si>
  <si>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</si>
  <si>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</si>
  <si>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</si>
  <si>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</si>
  <si>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</si>
  <si>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</si>
  <si>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</si>
  <si>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</si>
  <si>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</si>
  <si>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</si>
  <si>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</si>
  <si>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</si>
  <si>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</si>
  <si>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</si>
  <si>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</si>
  <si>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</si>
  <si>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</si>
  <si>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</si>
  <si>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</si>
  <si>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</si>
  <si>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</si>
  <si>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</si>
  <si>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</si>
  <si>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</si>
  <si>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</si>
  <si>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</si>
  <si>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</si>
  <si>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</si>
  <si>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</si>
  <si>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</si>
  <si>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</si>
  <si>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</si>
  <si>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</si>
  <si>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</si>
  <si>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</si>
  <si>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</si>
  <si>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</si>
  <si>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</si>
  <si>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</si>
  <si>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</si>
  <si>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</si>
  <si>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</si>
  <si>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</si>
  <si>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</si>
  <si>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</si>
  <si>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</si>
  <si>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</si>
  <si>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</si>
  <si>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</si>
  <si>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</si>
  <si>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</si>
  <si>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</si>
  <si>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</si>
  <si>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</si>
  <si>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</si>
  <si>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</si>
  <si>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</si>
  <si>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</si>
  <si>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</si>
  <si>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</si>
  <si>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</si>
  <si>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</si>
  <si>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</si>
  <si>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</si>
  <si>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</si>
  <si>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</si>
  <si>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</si>
  <si>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</si>
  <si>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</si>
  <si>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</si>
  <si>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</si>
  <si>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</si>
  <si>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</si>
  <si>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</si>
  <si>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</si>
  <si>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</si>
  <si>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</si>
  <si>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</si>
  <si>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</si>
  <si>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</si>
  <si>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</si>
  <si>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</si>
  <si>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</si>
  <si>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</si>
  <si>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</si>
  <si>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</si>
  <si>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</si>
  <si>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</si>
  <si>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</si>
  <si>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</si>
  <si>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</si>
  <si>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</si>
  <si>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</si>
  <si>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</si>
  <si>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</si>
  <si>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</si>
  <si>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</si>
  <si>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</si>
  <si>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</si>
  <si>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</si>
  <si>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</si>
  <si>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</si>
  <si>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</si>
  <si>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</si>
  <si>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</si>
  <si>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</si>
  <si>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</si>
  <si>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</si>
  <si>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</si>
  <si>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</si>
  <si>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</si>
  <si>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</si>
  <si>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</si>
  <si>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</si>
  <si>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</si>
  <si>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</si>
  <si>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</si>
  <si>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</si>
  <si>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</si>
  <si>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</si>
  <si>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</si>
  <si>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</si>
  <si>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</si>
  <si>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</si>
  <si>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</si>
  <si>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</si>
  <si>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</si>
  <si>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</si>
  <si>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</si>
  <si>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</si>
  <si>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</si>
  <si>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</si>
  <si>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</si>
  <si>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</si>
  <si>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</si>
  <si>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</si>
  <si>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</si>
  <si>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</si>
  <si>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</si>
  <si>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</si>
  <si>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</si>
  <si>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</si>
  <si>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</si>
  <si>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</si>
  <si>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</si>
  <si>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</si>
  <si>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</si>
  <si>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</si>
  <si>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</si>
  <si>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</si>
  <si>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</si>
  <si>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</si>
  <si>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</si>
  <si>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</si>
  <si>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</si>
  <si>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</si>
  <si>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</si>
  <si>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</si>
  <si>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</si>
  <si>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</si>
  <si>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</si>
  <si>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</si>
  <si>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</si>
  <si>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</si>
  <si>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</si>
  <si>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</si>
  <si>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</si>
  <si>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</si>
  <si>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</si>
  <si>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</si>
  <si>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</si>
  <si>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</si>
  <si>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</si>
  <si>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</si>
  <si>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</si>
  <si>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</si>
  <si>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</si>
  <si>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</si>
  <si>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</si>
  <si>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</si>
  <si>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</si>
  <si>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</si>
  <si>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</si>
  <si>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</si>
  <si>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</si>
  <si>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</si>
  <si>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</si>
  <si>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</si>
  <si>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</si>
  <si>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</si>
  <si>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</si>
  <si>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</si>
  <si>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</si>
  <si>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</si>
  <si>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</si>
  <si>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</si>
  <si>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</si>
  <si>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</si>
  <si>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</si>
  <si>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</si>
  <si>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</si>
  <si>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</si>
  <si>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</si>
  <si>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</si>
  <si>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</si>
  <si>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</si>
  <si>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</si>
  <si>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</si>
  <si>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</si>
  <si>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</si>
  <si>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</si>
  <si>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</si>
  <si>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</si>
  <si>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</si>
  <si>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</si>
  <si>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</si>
  <si>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</si>
  <si>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</si>
  <si>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</si>
  <si>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</si>
  <si>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</si>
  <si>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</si>
  <si>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</si>
  <si>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</si>
  <si>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</si>
  <si>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</si>
  <si>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</si>
  <si>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</si>
  <si>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</si>
  <si>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</si>
  <si>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</si>
  <si>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</si>
  <si>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</si>
  <si>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</si>
  <si>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</si>
  <si>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</si>
  <si>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</si>
  <si>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</si>
  <si>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</si>
  <si>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</si>
  <si>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</si>
  <si>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</si>
  <si>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</si>
  <si>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</si>
  <si>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</si>
  <si>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</si>
  <si>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</si>
  <si>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</si>
  <si>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</si>
  <si>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</si>
  <si>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</si>
  <si>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</si>
  <si>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2023 1T</t>
  </si>
  <si>
    <t>2022 1T</t>
  </si>
  <si>
    <t>2021 1T</t>
  </si>
  <si>
    <t>2008 1T</t>
  </si>
  <si>
    <t>2021-2023</t>
  </si>
  <si>
    <t>2022-2023</t>
  </si>
  <si>
    <t>2008-2023</t>
  </si>
  <si>
    <t>2019-2023</t>
  </si>
  <si>
    <t>2020-2023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</si>
  <si>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</si>
  <si>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</si>
  <si>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</si>
  <si>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</si>
  <si>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</si>
  <si>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</si>
  <si>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</si>
  <si>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</si>
  <si>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</si>
  <si>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</si>
  <si>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</si>
  <si>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</si>
  <si>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</si>
  <si>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</si>
  <si>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</si>
  <si>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</si>
  <si>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</si>
  <si>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70 Activitats de les seus centrals; activitats de consultoria de gestió empresarial</t>
  </si>
  <si>
    <t>95 Reparació d'ordinadors, d'efectes personals i efectes domèstics</t>
  </si>
  <si>
    <t>62 Serveis de tecnologies de la informació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</si>
  <si>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</si>
  <si>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</si>
  <si>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</si>
  <si>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</si>
  <si>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</si>
  <si>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</si>
  <si>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</si>
  <si>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</si>
  <si>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</si>
  <si>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</si>
  <si>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</si>
  <si>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</si>
  <si>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</si>
  <si>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</si>
  <si>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</si>
  <si>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</si>
  <si>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</si>
  <si>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</si>
  <si>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</si>
  <si>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</si>
  <si>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</si>
  <si>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</si>
  <si>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</si>
  <si>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</si>
  <si>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</si>
  <si>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</si>
  <si>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</si>
  <si>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</si>
  <si>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</si>
  <si>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</si>
  <si>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Font: OCBL a partir de dades d'IDESCAT, afiliats segons residència padronal i afiliacions segons compte de cotització. Les dades corresponen al quart trimestre.</t>
  </si>
  <si>
    <t>93 Activitats esportives, recreatives i d'entreteniment</t>
  </si>
  <si>
    <t>28 Fabricació de maquinària i equips ncaa</t>
  </si>
  <si>
    <t>variació 2025-2024</t>
  </si>
  <si>
    <t>variació 2025-2019</t>
  </si>
  <si>
    <t>variació 2025-2008</t>
  </si>
  <si>
    <t>2024-2025</t>
  </si>
  <si>
    <t>2019-2025</t>
  </si>
  <si>
    <t>2008-2025</t>
  </si>
  <si>
    <t>82 Activitats administratives d'oficina i altres activitats auxiliars a les empreses</t>
  </si>
  <si>
    <t>33 Reparació i instal·lació de maquinària i equips</t>
  </si>
  <si>
    <t>73 Publicitat i estudis de mercat</t>
  </si>
  <si>
    <t>59 Activitats de cinematografia, de vídeo i de programes de televisió; activitats d'enregistrament de so i edició musical</t>
  </si>
  <si>
    <t>74 Altres activitats professionals, científiques i tècniques</t>
  </si>
  <si>
    <t>97 Activitats de les llars que donen ocupació a personal domèstic</t>
  </si>
  <si>
    <t>2T 2025</t>
  </si>
  <si>
    <t>3r trimestre 2025</t>
  </si>
  <si>
    <t>2n 2025</t>
  </si>
  <si>
    <t>18 Arts gràfiques i reproducció de suports enregistrats</t>
  </si>
  <si>
    <t>20 Indústries químiques</t>
  </si>
  <si>
    <t>53 Activitats postals i de correus</t>
  </si>
  <si>
    <t>01 Agricultura, ramaderia, caça i activitats dels serveis que s'hi relacionen</t>
  </si>
  <si>
    <t>63 Serveis d'informació</t>
  </si>
  <si>
    <t>3T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</si>
</sst>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sz val="9"/>
      <color theme="0"/>
      <name val="Calibri Light"/>
      <family val="2"/>
      <scheme val="maj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0"/>
      <color theme="0"/>
      <name val="Arial Narrow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24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5" fillId="2" borderId="0" xfId="0" applyFont="1" applyFill="1" applyAlignment="1">
      <alignment horizontal="left" vertical="center"/>
    </xf>
    <xf numFmtId="0" fontId="55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6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7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164" fontId="58" fillId="2" borderId="9" xfId="0" applyNumberFormat="1" applyFont="1" applyFill="1" applyBorder="1"/>
    <xf numFmtId="0" fontId="59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12" fillId="2" borderId="58" xfId="0" applyFont="1" applyFill="1" applyBorder="1"/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Border="1" applyAlignment="1">
      <alignment horizontal="center"/>
    </xf>
    <xf numFmtId="9" fontId="38" fillId="2" borderId="0" xfId="2" applyFont="1" applyFill="1" applyBorder="1" applyAlignment="1">
      <alignment horizontal="center"/>
    </xf>
    <xf numFmtId="0" fontId="60" fillId="2" borderId="0" xfId="0" applyFont="1" applyFill="1" applyAlignment="1">
      <alignment horizontal="left"/>
    </xf>
    <xf numFmtId="164" fontId="38" fillId="2" borderId="0" xfId="2" applyNumberFormat="1" applyFont="1" applyFill="1" applyBorder="1"/>
    <xf numFmtId="0" fontId="18" fillId="2" borderId="3" xfId="0" applyFont="1" applyFill="1" applyBorder="1"/>
    <xf numFmtId="0" fontId="61" fillId="2" borderId="0" xfId="0" applyFont="1" applyFill="1"/>
    <xf numFmtId="0" fontId="62" fillId="2" borderId="0" xfId="0" applyFont="1" applyFill="1" applyAlignment="1">
      <alignment horizontal="left"/>
    </xf>
    <xf numFmtId="0" fontId="63" fillId="2" borderId="0" xfId="0" applyFont="1" applyFill="1" applyAlignment="1">
      <alignment horizontal="left"/>
    </xf>
    <xf numFmtId="0" fontId="64" fillId="2" borderId="0" xfId="3" applyFont="1" applyFill="1"/>
    <xf numFmtId="0" fontId="65" fillId="2" borderId="0" xfId="3" applyFont="1" applyFill="1" applyAlignment="1">
      <alignment horizontal="center"/>
    </xf>
    <xf numFmtId="164" fontId="66" fillId="2" borderId="0" xfId="2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3.1717045509154691E-3</c:v>
                </c:pt>
                <c:pt idx="1">
                  <c:v>2.5342446488341351E-2</c:v>
                </c:pt>
                <c:pt idx="2">
                  <c:v>2.7968492636866224E-2</c:v>
                </c:pt>
                <c:pt idx="3">
                  <c:v>8.8893430060284044E-3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5.4057950122531357E-3</c:v>
                </c:pt>
                <c:pt idx="1">
                  <c:v>2.2440782371245315E-2</c:v>
                </c:pt>
                <c:pt idx="2">
                  <c:v>2.3973619925684808E-2</c:v>
                </c:pt>
                <c:pt idx="3">
                  <c:v>1.1900295944312451E-2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4.3311969558243882E-3</c:v>
                </c:pt>
                <c:pt idx="1">
                  <c:v>1.8907017873040333E-2</c:v>
                </c:pt>
                <c:pt idx="2">
                  <c:v>2.0162853819309809E-2</c:v>
                </c:pt>
                <c:pt idx="3">
                  <c:v>1.1211496051789144E-2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2.8455103043194116E-3</c:v>
                </c:pt>
                <c:pt idx="1">
                  <c:v>1.8648905803996193E-2</c:v>
                </c:pt>
                <c:pt idx="2">
                  <c:v>2.0100784953557986E-2</c:v>
                </c:pt>
                <c:pt idx="3">
                  <c:v>1.0647148369738379E-2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3.1717045509154691E-3</c:v>
                </c:pt>
                <c:pt idx="1">
                  <c:v>2.5342446488341351E-2</c:v>
                </c:pt>
                <c:pt idx="2">
                  <c:v>2.7968492636866224E-2</c:v>
                </c:pt>
                <c:pt idx="3">
                  <c:v>8.8893430060284044E-3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-5.3030303030303032E-2</c:v>
                </c:pt>
                <c:pt idx="1">
                  <c:v>0.14538690663214648</c:v>
                </c:pt>
                <c:pt idx="2">
                  <c:v>0.17531893629478254</c:v>
                </c:pt>
                <c:pt idx="3">
                  <c:v>-1.4787172477100836E-2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3.1717045509154691E-3</c:v>
                </c:pt>
                <c:pt idx="1">
                  <c:v>-5.3030303030303032E-2</c:v>
                </c:pt>
                <c:pt idx="2">
                  <c:v>-0.10622538105840042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5.4057950122531357E-3</c:v>
                </c:pt>
                <c:pt idx="1">
                  <c:v>-4.6271131394971195E-2</c:v>
                </c:pt>
                <c:pt idx="2">
                  <c:v>-7.9714328126803999E-2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4.3311969558243882E-3</c:v>
                </c:pt>
                <c:pt idx="1">
                  <c:v>-4.7998325782942684E-2</c:v>
                </c:pt>
                <c:pt idx="2">
                  <c:v>-0.13978865406006674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2.8455103043194116E-3</c:v>
                </c:pt>
                <c:pt idx="1">
                  <c:v>-4.3216259444721995E-2</c:v>
                </c:pt>
                <c:pt idx="2">
                  <c:v>-0.10908284439764446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'GE2'!$A$33:$A$41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'GE2'!$C$33:$C$41</c:f>
              <c:numCache>
                <c:formatCode>0.0%</c:formatCode>
                <c:ptCount val="9"/>
                <c:pt idx="0">
                  <c:v>1.8207217694994178E-2</c:v>
                </c:pt>
                <c:pt idx="1">
                  <c:v>3.6129150278971919E-3</c:v>
                </c:pt>
                <c:pt idx="2">
                  <c:v>4.5112781954887221E-3</c:v>
                </c:pt>
                <c:pt idx="3">
                  <c:v>-6.868082017782616E-2</c:v>
                </c:pt>
                <c:pt idx="4">
                  <c:v>1.7535314174378959E-2</c:v>
                </c:pt>
                <c:pt idx="5">
                  <c:v>-3.5423647678314981E-3</c:v>
                </c:pt>
                <c:pt idx="6">
                  <c:v>1.4411990776325902E-3</c:v>
                </c:pt>
                <c:pt idx="7">
                  <c:v>-1.7749208481243404E-3</c:v>
                </c:pt>
                <c:pt idx="8">
                  <c:v>3.1717045509154691E-3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2.7968492636866224E-2</c:v>
                </c:pt>
                <c:pt idx="1">
                  <c:v>0.17531893629478254</c:v>
                </c:pt>
                <c:pt idx="2">
                  <c:v>0.28959794430305164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190086402910413E-3"/>
                  <c:y val="1.0062891752865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-1.8190086402910413E-3"/>
                  <c:y val="2.0125783505731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2.3973619925684808E-2</c:v>
                </c:pt>
                <c:pt idx="1">
                  <c:v>0.13274829998571727</c:v>
                </c:pt>
                <c:pt idx="2">
                  <c:v>0.20450262429668778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1.8190086402910413E-3"/>
                  <c:y val="1.341718900382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2.0162853819309809E-2</c:v>
                </c:pt>
                <c:pt idx="1">
                  <c:v>0.13363272711510715</c:v>
                </c:pt>
                <c:pt idx="2">
                  <c:v>0.14988971577341853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492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2.0100784953557986E-2</c:v>
                </c:pt>
                <c:pt idx="1">
                  <c:v>0.13840730611937677</c:v>
                </c:pt>
                <c:pt idx="2">
                  <c:v>0.18599344447406804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GRGSS2!$A$33:$A$41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GRGSS2!$C$33:$C$41</c:f>
              <c:numCache>
                <c:formatCode>0.0%</c:formatCode>
                <c:ptCount val="9"/>
                <c:pt idx="0">
                  <c:v>7.1623052812568339E-2</c:v>
                </c:pt>
                <c:pt idx="1">
                  <c:v>4.406922076622987E-2</c:v>
                </c:pt>
                <c:pt idx="2">
                  <c:v>2.766163739418025E-2</c:v>
                </c:pt>
                <c:pt idx="3">
                  <c:v>9.5242712291679875E-3</c:v>
                </c:pt>
                <c:pt idx="4">
                  <c:v>2.2954368311594284E-2</c:v>
                </c:pt>
                <c:pt idx="5">
                  <c:v>5.1277421684571632E-2</c:v>
                </c:pt>
                <c:pt idx="6">
                  <c:v>4.0961786174323743E-2</c:v>
                </c:pt>
                <c:pt idx="7">
                  <c:v>1.169773964692295E-2</c:v>
                </c:pt>
                <c:pt idx="8">
                  <c:v>2.7968492636866224E-2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GRGSS3!$B$32:$D$32</c:f>
              <c:numCache>
                <c:formatCode>0.0%</c:formatCode>
                <c:ptCount val="3"/>
                <c:pt idx="0">
                  <c:v>6.3825320176359437E-3</c:v>
                </c:pt>
                <c:pt idx="1">
                  <c:v>1.7853957683911903E-2</c:v>
                </c:pt>
                <c:pt idx="2">
                  <c:v>-4.7113549618320608E-2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GRGSS3!$B$33:$D$33</c:f>
              <c:numCache>
                <c:formatCode>0.0%</c:formatCode>
                <c:ptCount val="3"/>
                <c:pt idx="0">
                  <c:v>2.8077227602168221E-2</c:v>
                </c:pt>
                <c:pt idx="1">
                  <c:v>0.20447539673478707</c:v>
                </c:pt>
                <c:pt idx="2">
                  <c:v>0.2429128930122966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GRGSS3!$B$34:$D$34</c:f>
              <c:numCache>
                <c:formatCode>0.0%</c:formatCode>
                <c:ptCount val="3"/>
                <c:pt idx="0">
                  <c:v>5.2267121988237526E-2</c:v>
                </c:pt>
                <c:pt idx="1">
                  <c:v>0.38055057745917958</c:v>
                </c:pt>
                <c:pt idx="2">
                  <c:v>1.1867176565672495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GRGSS3!$B$35:$D$35</c:f>
              <c:numCache>
                <c:formatCode>0.0%</c:formatCode>
                <c:ptCount val="3"/>
                <c:pt idx="0">
                  <c:v>2.7968492636866224E-2</c:v>
                </c:pt>
                <c:pt idx="1">
                  <c:v>0.17531893629478254</c:v>
                </c:pt>
                <c:pt idx="2">
                  <c:v>0.28959794430305164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8.8893430060284044E-3</c:v>
                </c:pt>
                <c:pt idx="1">
                  <c:v>-1.4787172477100836E-2</c:v>
                </c:pt>
                <c:pt idx="2">
                  <c:v>-9.5837225060894093E-2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8531383481591019E-3"/>
                  <c:y val="6.81140637038118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1.1900295944312451E-2</c:v>
                </c:pt>
                <c:pt idx="1">
                  <c:v>9.2237159414030157E-2</c:v>
                </c:pt>
                <c:pt idx="2">
                  <c:v>7.0458493910558848E-2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019E-3"/>
                  <c:y val="6.81167453598634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1.1211496051789144E-2</c:v>
                </c:pt>
                <c:pt idx="1">
                  <c:v>6.4180539209961279E-2</c:v>
                </c:pt>
                <c:pt idx="2">
                  <c:v>-2.8380428987409261E-2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1.0647148369738379E-2</c:v>
                </c:pt>
                <c:pt idx="1">
                  <c:v>4.0633469482977649E-2</c:v>
                </c:pt>
                <c:pt idx="2">
                  <c:v>-2.6813320924651347E-2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GRETA2!$A$32:$A$42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GRETA2!$C$32:$C$41</c:f>
              <c:numCache>
                <c:formatCode>0.0%</c:formatCode>
                <c:ptCount val="9"/>
                <c:pt idx="0">
                  <c:v>2.5888678681668825E-3</c:v>
                </c:pt>
                <c:pt idx="1">
                  <c:v>-1.6486244910120171E-3</c:v>
                </c:pt>
                <c:pt idx="2">
                  <c:v>-3.004257689705941E-3</c:v>
                </c:pt>
                <c:pt idx="3">
                  <c:v>-3.1929117359461995E-3</c:v>
                </c:pt>
                <c:pt idx="4">
                  <c:v>-2.214169886488759E-2</c:v>
                </c:pt>
                <c:pt idx="5">
                  <c:v>-5.220595762104617E-3</c:v>
                </c:pt>
                <c:pt idx="6">
                  <c:v>3.9102696027989298E-3</c:v>
                </c:pt>
                <c:pt idx="7">
                  <c:v>3.1775317753177531E-3</c:v>
                </c:pt>
                <c:pt idx="8">
                  <c:v>8.8893430060284044E-3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-4.2553191489361653E-2</c:v>
                </c:pt>
                <c:pt idx="1">
                  <c:v>-1.514018691588781E-2</c:v>
                </c:pt>
                <c:pt idx="2">
                  <c:v>-4.3217621636693071E-3</c:v>
                </c:pt>
                <c:pt idx="3">
                  <c:v>-7.7556491765606861E-3</c:v>
                </c:pt>
                <c:pt idx="4">
                  <c:v>0.12753850681840473</c:v>
                </c:pt>
                <c:pt idx="5">
                  <c:v>2.4879141610659072E-2</c:v>
                </c:pt>
                <c:pt idx="6">
                  <c:v>2.0664869721473522E-2</c:v>
                </c:pt>
                <c:pt idx="7">
                  <c:v>2.4476949233514622E-2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2.8586601285604451E-3</c:v>
                </c:pt>
                <c:pt idx="1">
                  <c:v>7.0560292101168029E-2</c:v>
                </c:pt>
                <c:pt idx="2">
                  <c:v>0.18998200787848846</c:v>
                </c:pt>
                <c:pt idx="3">
                  <c:v>0.1433187406043345</c:v>
                </c:pt>
                <c:pt idx="4">
                  <c:v>0.15334254515863979</c:v>
                </c:pt>
                <c:pt idx="5">
                  <c:v>0.12972557391168801</c:v>
                </c:pt>
                <c:pt idx="6">
                  <c:v>0.31021218021712077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0.23844731977818853</c:v>
                </c:pt>
                <c:pt idx="1">
                  <c:v>0.1286554086943498</c:v>
                </c:pt>
                <c:pt idx="2">
                  <c:v>0.46247983534516324</c:v>
                </c:pt>
                <c:pt idx="3">
                  <c:v>0.32889060944585774</c:v>
                </c:pt>
                <c:pt idx="4">
                  <c:v>0.71061924037550595</c:v>
                </c:pt>
                <c:pt idx="5">
                  <c:v>0.55259567014928412</c:v>
                </c:pt>
                <c:pt idx="6">
                  <c:v>0.40200144785589575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0.76155268022181144</c:v>
                </c:pt>
                <c:pt idx="1">
                  <c:v>0.87134459130565023</c:v>
                </c:pt>
                <c:pt idx="2">
                  <c:v>0.53752016465483676</c:v>
                </c:pt>
                <c:pt idx="3">
                  <c:v>0.6711093905541422</c:v>
                </c:pt>
                <c:pt idx="4">
                  <c:v>0.289380759624494</c:v>
                </c:pt>
                <c:pt idx="5">
                  <c:v>0.44740432985071588</c:v>
                </c:pt>
                <c:pt idx="6">
                  <c:v>0.59799855214410425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0.38060332675500425</c:v>
                </c:pt>
                <c:pt idx="1">
                  <c:v>0.41942647654969423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0.40839640908290792</c:v>
                </c:pt>
                <c:pt idx="1">
                  <c:v>0.51029919637921828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0.326158433230543</c:v>
                </c:pt>
                <c:pt idx="1">
                  <c:v>0.49173916916090932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tercer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7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753238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180974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400675"/>
          <a:ext cx="71151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tercer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tercer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tabSelected="1" workbookViewId="0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386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278</v>
      </c>
      <c r="B12" s="1" t="s">
        <v>279</v>
      </c>
    </row>
    <row r="13" spans="1:11" x14ac:dyDescent="0.25">
      <c r="A13" s="2" t="s">
        <v>277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297</v>
      </c>
      <c r="B34" s="1" t="s">
        <v>300</v>
      </c>
    </row>
    <row r="35" spans="1:2" x14ac:dyDescent="0.25">
      <c r="A35" s="2" t="s">
        <v>299</v>
      </c>
      <c r="B35" s="1" t="s">
        <v>298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292</v>
      </c>
    </row>
    <row r="56" spans="1:2" x14ac:dyDescent="0.25">
      <c r="A56" s="2" t="s">
        <v>293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sheetPr>
    <tabColor theme="9" tint="0.79998168889431442"/>
  </sheetPr>
  <dimension ref="A1:I66"/>
  <sheetViews>
    <sheetView zoomScaleNormal="100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29" t="s">
        <v>200</v>
      </c>
    </row>
    <row r="5" spans="1:9" x14ac:dyDescent="0.25">
      <c r="A5" s="28" t="s">
        <v>278</v>
      </c>
      <c r="C5" s="28" t="str">
        <f>Índex!A7</f>
        <v>3r trimestre 2025</v>
      </c>
    </row>
    <row r="6" spans="1:9" x14ac:dyDescent="0.25">
      <c r="A6" s="28"/>
      <c r="C6" s="28"/>
    </row>
    <row r="7" spans="1:9" ht="22.5" customHeight="1" thickBot="1" x14ac:dyDescent="0.3">
      <c r="A7" s="137" t="s">
        <v>199</v>
      </c>
      <c r="B7" s="31"/>
      <c r="C7" s="31"/>
      <c r="D7" s="31"/>
      <c r="E7" s="31"/>
      <c r="F7" s="31"/>
      <c r="G7" s="31"/>
      <c r="H7" s="31"/>
      <c r="I7" s="31"/>
    </row>
    <row r="30" spans="1:5" x14ac:dyDescent="0.25">
      <c r="A30" s="43" t="s">
        <v>34</v>
      </c>
    </row>
    <row r="31" spans="1:5" x14ac:dyDescent="0.25">
      <c r="A31" s="43"/>
    </row>
    <row r="32" spans="1:5" ht="30" x14ac:dyDescent="0.25">
      <c r="B32" s="138" t="s">
        <v>33</v>
      </c>
      <c r="C32" s="141" t="s">
        <v>198</v>
      </c>
      <c r="D32" s="138" t="s">
        <v>36</v>
      </c>
      <c r="E32" s="138" t="s">
        <v>38</v>
      </c>
    </row>
    <row r="33" spans="1:8" x14ac:dyDescent="0.25">
      <c r="A33" s="139" t="s">
        <v>29</v>
      </c>
      <c r="B33" s="46">
        <f>'GE1'!C32</f>
        <v>3.1717045509154691E-3</v>
      </c>
      <c r="C33" s="140">
        <v>2.5342446488341351E-2</v>
      </c>
      <c r="D33" s="140">
        <f>GRGSS1!C32</f>
        <v>2.7968492636866224E-2</v>
      </c>
      <c r="E33" s="140">
        <f>GRETA1!C32</f>
        <v>8.8893430060284044E-3</v>
      </c>
      <c r="G33" s="72"/>
      <c r="H33" s="72"/>
    </row>
    <row r="34" spans="1:8" x14ac:dyDescent="0.25">
      <c r="A34" s="139" t="s">
        <v>30</v>
      </c>
      <c r="B34" s="46">
        <f>'GE1'!C33</f>
        <v>5.4057950122531357E-3</v>
      </c>
      <c r="C34" s="140">
        <v>2.2440782371245315E-2</v>
      </c>
      <c r="D34" s="140">
        <f>GRGSS1!C33</f>
        <v>2.3973619925684808E-2</v>
      </c>
      <c r="E34" s="140">
        <f>GRETA1!C33</f>
        <v>1.1900295944312451E-2</v>
      </c>
      <c r="G34" s="72"/>
      <c r="H34" s="72"/>
    </row>
    <row r="35" spans="1:8" x14ac:dyDescent="0.25">
      <c r="A35" s="139" t="s">
        <v>31</v>
      </c>
      <c r="B35" s="46">
        <f>'GE1'!C34</f>
        <v>4.3311969558243882E-3</v>
      </c>
      <c r="C35" s="140">
        <v>1.8907017873040333E-2</v>
      </c>
      <c r="D35" s="140">
        <f>GRGSS1!C34</f>
        <v>2.0162853819309809E-2</v>
      </c>
      <c r="E35" s="140">
        <f>GRETA1!C34</f>
        <v>1.1211496051789144E-2</v>
      </c>
      <c r="G35" s="72"/>
      <c r="H35" s="72"/>
    </row>
    <row r="36" spans="1:8" x14ac:dyDescent="0.25">
      <c r="A36" s="139" t="s">
        <v>32</v>
      </c>
      <c r="B36" s="46">
        <f>'GE1'!C35</f>
        <v>2.8455103043194116E-3</v>
      </c>
      <c r="C36" s="140">
        <v>1.8648905803996193E-2</v>
      </c>
      <c r="D36" s="140">
        <f>GRGSS1!C35</f>
        <v>2.0100784953557986E-2</v>
      </c>
      <c r="E36" s="140">
        <f>GRETA1!C35</f>
        <v>1.0647148369738379E-2</v>
      </c>
      <c r="G36" s="72"/>
      <c r="H36" s="72"/>
    </row>
    <row r="62" spans="1:5" x14ac:dyDescent="0.25">
      <c r="A62" s="43" t="s">
        <v>34</v>
      </c>
    </row>
    <row r="63" spans="1:5" x14ac:dyDescent="0.25">
      <c r="A63" s="43"/>
    </row>
    <row r="64" spans="1:5" ht="30" x14ac:dyDescent="0.25">
      <c r="B64" s="138" t="s">
        <v>33</v>
      </c>
      <c r="C64" s="141" t="s">
        <v>198</v>
      </c>
      <c r="D64" s="138" t="s">
        <v>36</v>
      </c>
      <c r="E64" s="138" t="s">
        <v>38</v>
      </c>
    </row>
    <row r="65" spans="1:5" x14ac:dyDescent="0.25">
      <c r="A65" s="139" t="s">
        <v>58</v>
      </c>
      <c r="B65" s="46">
        <f>'GE1'!C32</f>
        <v>3.1717045509154691E-3</v>
      </c>
      <c r="C65" s="140">
        <v>2.5342446488341351E-2</v>
      </c>
      <c r="D65" s="140">
        <f>GRGSS1!C32</f>
        <v>2.7968492636866224E-2</v>
      </c>
      <c r="E65" s="140">
        <f>GRETA1!C32</f>
        <v>8.8893430060284044E-3</v>
      </c>
    </row>
    <row r="66" spans="1:5" x14ac:dyDescent="0.25">
      <c r="A66" s="139" t="s">
        <v>201</v>
      </c>
      <c r="B66" s="46">
        <f>'GE1'!D32</f>
        <v>-5.3030303030303032E-2</v>
      </c>
      <c r="C66" s="140">
        <v>0.14538690663214648</v>
      </c>
      <c r="D66" s="140">
        <f>GRGSS1!D32</f>
        <v>0.17531893629478254</v>
      </c>
      <c r="E66" s="140">
        <f>GRETA1!D32</f>
        <v>-1.4787172477100836E-2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sheetPr>
    <tabColor theme="9" tint="0.79998168889431442"/>
  </sheetPr>
  <dimension ref="A1:I41"/>
  <sheetViews>
    <sheetView zoomScaleNormal="100" workbookViewId="0"/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09" t="s">
        <v>258</v>
      </c>
    </row>
    <row r="2" spans="1:8" x14ac:dyDescent="0.25">
      <c r="D2" s="146">
        <f>B20+B30</f>
        <v>364540</v>
      </c>
    </row>
    <row r="3" spans="1:8" ht="18.75" x14ac:dyDescent="0.3">
      <c r="A3" s="29" t="s">
        <v>200</v>
      </c>
      <c r="D3" s="146">
        <f>B25+B35</f>
        <v>1932045</v>
      </c>
    </row>
    <row r="4" spans="1:8" ht="18.75" x14ac:dyDescent="0.3">
      <c r="A4" s="29"/>
    </row>
    <row r="5" spans="1:8" x14ac:dyDescent="0.25">
      <c r="A5" s="28" t="s">
        <v>277</v>
      </c>
      <c r="B5" s="28" t="str">
        <f>Índex!A7</f>
        <v>3r trimestre 2025</v>
      </c>
    </row>
    <row r="6" spans="1:8" x14ac:dyDescent="0.25">
      <c r="A6" s="28"/>
      <c r="B6" s="28"/>
    </row>
    <row r="7" spans="1:8" ht="15.75" thickBot="1" x14ac:dyDescent="0.3">
      <c r="A7" s="249" t="s">
        <v>276</v>
      </c>
      <c r="B7" s="31"/>
      <c r="C7" s="31"/>
      <c r="D7" s="31"/>
      <c r="E7" s="31"/>
      <c r="F7" s="31"/>
      <c r="H7" s="135" t="s">
        <v>275</v>
      </c>
    </row>
    <row r="8" spans="1:8" x14ac:dyDescent="0.25">
      <c r="B8" s="290" t="s">
        <v>55</v>
      </c>
      <c r="C8" s="290" t="s">
        <v>271</v>
      </c>
      <c r="D8" s="290" t="s">
        <v>270</v>
      </c>
      <c r="E8" s="291" t="s">
        <v>269</v>
      </c>
      <c r="F8" s="291"/>
      <c r="H8" s="135" t="s">
        <v>274</v>
      </c>
    </row>
    <row r="9" spans="1:8" x14ac:dyDescent="0.25">
      <c r="A9" s="133" t="s">
        <v>273</v>
      </c>
      <c r="B9" s="288"/>
      <c r="C9" s="288"/>
      <c r="D9" s="288"/>
      <c r="E9" s="132" t="s">
        <v>55</v>
      </c>
      <c r="F9" s="132" t="s">
        <v>56</v>
      </c>
      <c r="H9" s="1" t="s">
        <v>387</v>
      </c>
    </row>
    <row r="10" spans="1:8" x14ac:dyDescent="0.25">
      <c r="A10" s="28" t="s">
        <v>107</v>
      </c>
      <c r="B10" s="131">
        <v>20875</v>
      </c>
      <c r="C10" s="185">
        <f>B10/$B$16</f>
        <v>0.13496825417350936</v>
      </c>
      <c r="D10" s="185">
        <f>B10/$B$17</f>
        <v>8.4495697296947225E-2</v>
      </c>
      <c r="E10" s="131">
        <f>B10-H10</f>
        <v>-102</v>
      </c>
      <c r="F10" s="122">
        <f>E10/H10</f>
        <v>-4.8624684177909138E-3</v>
      </c>
      <c r="H10" s="131">
        <v>20977</v>
      </c>
    </row>
    <row r="11" spans="1:8" x14ac:dyDescent="0.25">
      <c r="A11" s="1" t="s">
        <v>268</v>
      </c>
      <c r="B11" s="131">
        <v>84751</v>
      </c>
      <c r="C11" s="122">
        <f>B11/$B$16</f>
        <v>0.54796141362678286</v>
      </c>
      <c r="D11" s="122">
        <f>B11/$B$17</f>
        <v>0.3430464594784946</v>
      </c>
      <c r="E11" s="131">
        <f t="shared" ref="E11:E17" si="0">B11-H11</f>
        <v>-384</v>
      </c>
      <c r="F11" s="122">
        <f t="shared" ref="F11:F17" si="1">E11/H11</f>
        <v>-4.510483349973571E-3</v>
      </c>
      <c r="H11" s="131">
        <v>85135</v>
      </c>
    </row>
    <row r="12" spans="1:8" x14ac:dyDescent="0.25">
      <c r="A12" s="1" t="s">
        <v>267</v>
      </c>
      <c r="B12" s="131">
        <v>12074</v>
      </c>
      <c r="C12" s="122">
        <f>B12/$B$16</f>
        <v>7.8064991659446803E-2</v>
      </c>
      <c r="D12" s="122">
        <f>B12/$B$17</f>
        <v>4.8871906546746863E-2</v>
      </c>
      <c r="E12" s="131">
        <f t="shared" si="0"/>
        <v>-151</v>
      </c>
      <c r="F12" s="122">
        <f t="shared" si="1"/>
        <v>-1.2351738241308793E-2</v>
      </c>
      <c r="H12" s="131">
        <v>12225</v>
      </c>
    </row>
    <row r="13" spans="1:8" x14ac:dyDescent="0.25">
      <c r="A13" s="1" t="s">
        <v>266</v>
      </c>
      <c r="B13" s="131">
        <v>25280</v>
      </c>
      <c r="C13" s="122">
        <f>B13/$B$16</f>
        <v>0.16344898038353614</v>
      </c>
      <c r="D13" s="122">
        <f>B13/$B$17</f>
        <v>0.10232580731338088</v>
      </c>
      <c r="E13" s="131">
        <f t="shared" si="0"/>
        <v>-148</v>
      </c>
      <c r="F13" s="122">
        <f t="shared" si="1"/>
        <v>-5.8203555136070477E-3</v>
      </c>
      <c r="H13" s="131">
        <v>25428</v>
      </c>
    </row>
    <row r="14" spans="1:8" x14ac:dyDescent="0.25">
      <c r="A14" s="48" t="s">
        <v>265</v>
      </c>
      <c r="B14" s="128">
        <v>11567</v>
      </c>
      <c r="C14" s="127">
        <f>B14/$B$16</f>
        <v>7.4786960288621931E-2</v>
      </c>
      <c r="D14" s="127">
        <f>B14/$B$17</f>
        <v>4.6819723623175498E-2</v>
      </c>
      <c r="E14" s="128">
        <f t="shared" si="0"/>
        <v>-154</v>
      </c>
      <c r="F14" s="127">
        <f t="shared" si="1"/>
        <v>-1.3138810681682451E-2</v>
      </c>
      <c r="H14" s="128">
        <v>11721</v>
      </c>
    </row>
    <row r="15" spans="1:8" x14ac:dyDescent="0.25">
      <c r="A15" s="1" t="s">
        <v>264</v>
      </c>
      <c r="B15" s="131">
        <v>111592</v>
      </c>
      <c r="C15" s="123" t="s">
        <v>189</v>
      </c>
      <c r="D15" s="122">
        <f>B15/B16</f>
        <v>0.72150310992719802</v>
      </c>
      <c r="E15" s="131">
        <f t="shared" si="0"/>
        <v>-568</v>
      </c>
      <c r="F15" s="130">
        <f t="shared" si="1"/>
        <v>-5.0641940085592013E-3</v>
      </c>
      <c r="H15" s="131">
        <v>112160</v>
      </c>
    </row>
    <row r="16" spans="1:8" x14ac:dyDescent="0.25">
      <c r="A16" s="1" t="s">
        <v>263</v>
      </c>
      <c r="B16" s="131">
        <v>154666</v>
      </c>
      <c r="C16" s="123" t="s">
        <v>189</v>
      </c>
      <c r="D16" s="122">
        <f>B16/B17</f>
        <v>0.62604127032956358</v>
      </c>
      <c r="E16" s="131">
        <f t="shared" si="0"/>
        <v>-939</v>
      </c>
      <c r="F16" s="130">
        <f t="shared" si="1"/>
        <v>-6.0345104591754762E-3</v>
      </c>
      <c r="H16" s="131">
        <v>155605</v>
      </c>
    </row>
    <row r="17" spans="1:9" ht="15.75" thickBot="1" x14ac:dyDescent="0.3">
      <c r="A17" s="48" t="s">
        <v>32</v>
      </c>
      <c r="B17" s="128">
        <v>247054</v>
      </c>
      <c r="C17" s="129" t="s">
        <v>189</v>
      </c>
      <c r="D17" s="129" t="s">
        <v>189</v>
      </c>
      <c r="E17" s="128">
        <f t="shared" si="0"/>
        <v>-2504</v>
      </c>
      <c r="F17" s="127">
        <f t="shared" si="1"/>
        <v>-1.0033739651704213E-2</v>
      </c>
      <c r="H17" s="128">
        <v>249558</v>
      </c>
    </row>
    <row r="18" spans="1:9" ht="15" customHeight="1" x14ac:dyDescent="0.25">
      <c r="A18" s="134"/>
      <c r="B18" s="287" t="s">
        <v>55</v>
      </c>
      <c r="C18" s="287" t="s">
        <v>271</v>
      </c>
      <c r="D18" s="287" t="s">
        <v>270</v>
      </c>
      <c r="E18" s="289" t="s">
        <v>269</v>
      </c>
      <c r="F18" s="289"/>
      <c r="H18" s="287" t="s">
        <v>55</v>
      </c>
    </row>
    <row r="19" spans="1:9" x14ac:dyDescent="0.25">
      <c r="A19" s="133" t="s">
        <v>272</v>
      </c>
      <c r="B19" s="288"/>
      <c r="C19" s="288"/>
      <c r="D19" s="288"/>
      <c r="E19" s="132" t="s">
        <v>55</v>
      </c>
      <c r="F19" s="132" t="s">
        <v>56</v>
      </c>
      <c r="H19" s="288"/>
      <c r="I19" s="72"/>
    </row>
    <row r="20" spans="1:9" x14ac:dyDescent="0.25">
      <c r="A20" s="28" t="s">
        <v>107</v>
      </c>
      <c r="B20" s="131">
        <v>315170</v>
      </c>
      <c r="C20" s="185">
        <f>B20/$B$26</f>
        <v>0.14346222037111639</v>
      </c>
      <c r="D20" s="185">
        <f t="shared" ref="D20:D26" si="2">B20/$B$27</f>
        <v>9.9230356296705596E-2</v>
      </c>
      <c r="E20" s="131">
        <f t="shared" ref="E20:E27" si="3">B20-H20</f>
        <v>8595</v>
      </c>
      <c r="F20" s="122">
        <f t="shared" ref="F20:F27" si="4">E20/H20</f>
        <v>2.8035554105846856E-2</v>
      </c>
      <c r="H20" s="131">
        <v>306575</v>
      </c>
      <c r="I20" s="72"/>
    </row>
    <row r="21" spans="1:9" x14ac:dyDescent="0.25">
      <c r="A21" s="1" t="s">
        <v>268</v>
      </c>
      <c r="B21" s="131">
        <v>1266985</v>
      </c>
      <c r="C21" s="122">
        <f>B21/$B$26</f>
        <v>0.57671885419582725</v>
      </c>
      <c r="D21" s="122">
        <f t="shared" si="2"/>
        <v>0.39890653606809512</v>
      </c>
      <c r="E21" s="131">
        <f t="shared" si="3"/>
        <v>1500</v>
      </c>
      <c r="F21" s="122">
        <f t="shared" si="4"/>
        <v>1.1853163016550966E-3</v>
      </c>
      <c r="H21" s="131">
        <v>1265485</v>
      </c>
      <c r="I21" s="72"/>
    </row>
    <row r="22" spans="1:9" x14ac:dyDescent="0.25">
      <c r="A22" s="1" t="s">
        <v>267</v>
      </c>
      <c r="B22" s="131">
        <v>111495</v>
      </c>
      <c r="C22" s="122">
        <f>B22/$B$26</f>
        <v>5.0751404830020691E-2</v>
      </c>
      <c r="D22" s="122">
        <f t="shared" si="2"/>
        <v>3.5103875925060098E-2</v>
      </c>
      <c r="E22" s="131">
        <f t="shared" si="3"/>
        <v>-885</v>
      </c>
      <c r="F22" s="122">
        <f t="shared" si="4"/>
        <v>-7.8750667378537104E-3</v>
      </c>
      <c r="H22" s="131">
        <v>112380</v>
      </c>
      <c r="I22" s="72"/>
    </row>
    <row r="23" spans="1:9" x14ac:dyDescent="0.25">
      <c r="A23" s="1" t="s">
        <v>266</v>
      </c>
      <c r="B23" s="131">
        <v>372090</v>
      </c>
      <c r="C23" s="122">
        <f>B23/$B$26</f>
        <v>0.16937163301674871</v>
      </c>
      <c r="D23" s="122">
        <f t="shared" si="2"/>
        <v>0.11715145246832245</v>
      </c>
      <c r="E23" s="131">
        <f t="shared" si="3"/>
        <v>2160</v>
      </c>
      <c r="F23" s="122">
        <f t="shared" si="4"/>
        <v>5.8389425026356334E-3</v>
      </c>
      <c r="H23" s="131">
        <v>369930</v>
      </c>
    </row>
    <row r="24" spans="1:9" x14ac:dyDescent="0.25">
      <c r="A24" s="48" t="s">
        <v>265</v>
      </c>
      <c r="B24" s="128">
        <v>130375</v>
      </c>
      <c r="C24" s="127">
        <f>B24/$B$26</f>
        <v>5.9345391315430714E-2</v>
      </c>
      <c r="D24" s="127">
        <f t="shared" si="2"/>
        <v>4.1048188920845871E-2</v>
      </c>
      <c r="E24" s="128">
        <f t="shared" si="3"/>
        <v>165</v>
      </c>
      <c r="F24" s="127">
        <f t="shared" si="4"/>
        <v>1.2671837800476153E-3</v>
      </c>
      <c r="H24" s="128">
        <v>130210</v>
      </c>
    </row>
    <row r="25" spans="1:9" x14ac:dyDescent="0.25">
      <c r="A25" s="1" t="s">
        <v>264</v>
      </c>
      <c r="B25" s="131">
        <v>1689280</v>
      </c>
      <c r="C25" s="123" t="s">
        <v>189</v>
      </c>
      <c r="D25" s="122">
        <f t="shared" si="2"/>
        <v>0.53186488652123876</v>
      </c>
      <c r="E25" s="131">
        <f t="shared" si="3"/>
        <v>11435</v>
      </c>
      <c r="F25" s="130">
        <f t="shared" si="4"/>
        <v>6.815289850969547E-3</v>
      </c>
      <c r="H25" s="131">
        <v>1677845</v>
      </c>
    </row>
    <row r="26" spans="1:9" x14ac:dyDescent="0.25">
      <c r="A26" s="1" t="s">
        <v>263</v>
      </c>
      <c r="B26" s="131">
        <v>2196885</v>
      </c>
      <c r="C26" s="123" t="s">
        <v>189</v>
      </c>
      <c r="D26" s="122">
        <f t="shared" si="2"/>
        <v>0.69168284193574281</v>
      </c>
      <c r="E26" s="131">
        <f t="shared" si="3"/>
        <v>11520</v>
      </c>
      <c r="F26" s="130">
        <f t="shared" si="4"/>
        <v>5.2714306305811616E-3</v>
      </c>
      <c r="H26" s="131">
        <v>2185365</v>
      </c>
    </row>
    <row r="27" spans="1:9" ht="15.75" thickBot="1" x14ac:dyDescent="0.3">
      <c r="A27" s="48" t="s">
        <v>32</v>
      </c>
      <c r="B27" s="128">
        <v>3176145</v>
      </c>
      <c r="C27" s="129" t="s">
        <v>189</v>
      </c>
      <c r="D27" s="129" t="s">
        <v>189</v>
      </c>
      <c r="E27" s="128">
        <f t="shared" si="3"/>
        <v>-17470</v>
      </c>
      <c r="F27" s="127">
        <f t="shared" si="4"/>
        <v>-5.4702899378916998E-3</v>
      </c>
      <c r="H27" s="128">
        <v>3193615</v>
      </c>
    </row>
    <row r="28" spans="1:9" ht="15" customHeight="1" x14ac:dyDescent="0.25">
      <c r="A28" s="134"/>
      <c r="B28" s="287" t="s">
        <v>55</v>
      </c>
      <c r="C28" s="287" t="s">
        <v>271</v>
      </c>
      <c r="D28" s="287" t="s">
        <v>270</v>
      </c>
      <c r="E28" s="289" t="s">
        <v>269</v>
      </c>
      <c r="F28" s="289"/>
      <c r="H28" s="287" t="s">
        <v>55</v>
      </c>
    </row>
    <row r="29" spans="1:9" x14ac:dyDescent="0.25">
      <c r="A29" s="133" t="s">
        <v>280</v>
      </c>
      <c r="B29" s="288"/>
      <c r="C29" s="288"/>
      <c r="D29" s="288"/>
      <c r="E29" s="132" t="s">
        <v>55</v>
      </c>
      <c r="F29" s="132" t="s">
        <v>56</v>
      </c>
      <c r="H29" s="288"/>
    </row>
    <row r="30" spans="1:9" x14ac:dyDescent="0.25">
      <c r="A30" s="28" t="s">
        <v>107</v>
      </c>
      <c r="B30" s="184">
        <v>49370</v>
      </c>
      <c r="C30" s="185">
        <f>B30/$B$36</f>
        <v>0.13892758150071055</v>
      </c>
      <c r="D30" s="185">
        <f t="shared" ref="D30:D36" si="5">B30/$B$37</f>
        <v>8.6469161317441826E-2</v>
      </c>
      <c r="E30" s="131">
        <f t="shared" ref="E30:E37" si="6">B30-H30</f>
        <v>100</v>
      </c>
      <c r="F30" s="122">
        <f>E30/H30</f>
        <v>2.0296326364927946E-3</v>
      </c>
      <c r="G30" s="72"/>
      <c r="H30" s="184">
        <v>49270</v>
      </c>
    </row>
    <row r="31" spans="1:9" x14ac:dyDescent="0.25">
      <c r="A31" s="1" t="s">
        <v>268</v>
      </c>
      <c r="B31" s="131">
        <v>179180</v>
      </c>
      <c r="C31" s="122">
        <f>B31/$B$36</f>
        <v>0.504213977178394</v>
      </c>
      <c r="D31" s="122">
        <f t="shared" si="5"/>
        <v>0.31382508253715269</v>
      </c>
      <c r="E31" s="131">
        <f t="shared" si="6"/>
        <v>410</v>
      </c>
      <c r="F31" s="122">
        <f t="shared" ref="F31:F37" si="7">E31/H31</f>
        <v>2.2934496839514462E-3</v>
      </c>
      <c r="H31" s="131">
        <v>178770</v>
      </c>
    </row>
    <row r="32" spans="1:9" x14ac:dyDescent="0.25">
      <c r="A32" s="1" t="s">
        <v>267</v>
      </c>
      <c r="B32" s="131">
        <v>34500</v>
      </c>
      <c r="C32" s="122">
        <f>B32/$B$36</f>
        <v>9.7083280570680844E-2</v>
      </c>
      <c r="D32" s="122">
        <f t="shared" si="5"/>
        <v>6.0425077282798119E-2</v>
      </c>
      <c r="E32" s="131">
        <f t="shared" si="6"/>
        <v>-95</v>
      </c>
      <c r="F32" s="122">
        <f t="shared" si="7"/>
        <v>-2.7460615695909813E-3</v>
      </c>
      <c r="H32" s="131">
        <v>34595</v>
      </c>
    </row>
    <row r="33" spans="1:8" x14ac:dyDescent="0.25">
      <c r="A33" s="1" t="s">
        <v>266</v>
      </c>
      <c r="B33" s="131">
        <v>62060</v>
      </c>
      <c r="C33" s="122">
        <f>B33/$B$36</f>
        <v>0.17463734470192618</v>
      </c>
      <c r="D33" s="122">
        <f t="shared" si="5"/>
        <v>0.10869508104841888</v>
      </c>
      <c r="E33" s="131">
        <f t="shared" si="6"/>
        <v>15</v>
      </c>
      <c r="F33" s="122">
        <f t="shared" si="7"/>
        <v>2.4176001289386736E-4</v>
      </c>
      <c r="H33" s="131">
        <v>62045</v>
      </c>
    </row>
    <row r="34" spans="1:8" x14ac:dyDescent="0.25">
      <c r="A34" s="48" t="s">
        <v>265</v>
      </c>
      <c r="B34" s="128">
        <v>29875</v>
      </c>
      <c r="C34" s="127">
        <f>B34/$B$36</f>
        <v>8.4068492957944649E-2</v>
      </c>
      <c r="D34" s="127">
        <f t="shared" si="5"/>
        <v>5.2324614023872285E-2</v>
      </c>
      <c r="E34" s="128">
        <f t="shared" si="6"/>
        <v>-240</v>
      </c>
      <c r="F34" s="127">
        <f t="shared" si="7"/>
        <v>-7.9694504399800761E-3</v>
      </c>
      <c r="H34" s="128">
        <v>30115</v>
      </c>
    </row>
    <row r="35" spans="1:8" x14ac:dyDescent="0.25">
      <c r="A35" s="1" t="s">
        <v>264</v>
      </c>
      <c r="B35" s="131">
        <v>242765</v>
      </c>
      <c r="C35" s="123" t="s">
        <v>189</v>
      </c>
      <c r="D35" s="122">
        <f t="shared" si="5"/>
        <v>0.42519112714662277</v>
      </c>
      <c r="E35" s="131">
        <f t="shared" si="6"/>
        <v>505</v>
      </c>
      <c r="F35" s="130">
        <f t="shared" si="7"/>
        <v>2.084537274003137E-3</v>
      </c>
      <c r="H35" s="131">
        <v>242260</v>
      </c>
    </row>
    <row r="36" spans="1:8" x14ac:dyDescent="0.25">
      <c r="A36" s="1" t="s">
        <v>263</v>
      </c>
      <c r="B36" s="131">
        <v>355365</v>
      </c>
      <c r="C36" s="123" t="s">
        <v>189</v>
      </c>
      <c r="D36" s="122">
        <f t="shared" si="5"/>
        <v>0.62240456778555231</v>
      </c>
      <c r="E36" s="131">
        <f t="shared" si="6"/>
        <v>190</v>
      </c>
      <c r="F36" s="130">
        <f t="shared" si="7"/>
        <v>5.3494756106144863E-4</v>
      </c>
      <c r="H36" s="131">
        <v>355175</v>
      </c>
    </row>
    <row r="37" spans="1:8" x14ac:dyDescent="0.25">
      <c r="A37" s="48" t="s">
        <v>32</v>
      </c>
      <c r="B37" s="128">
        <v>570955</v>
      </c>
      <c r="C37" s="129" t="s">
        <v>189</v>
      </c>
      <c r="D37" s="129" t="s">
        <v>189</v>
      </c>
      <c r="E37" s="128">
        <f t="shared" si="6"/>
        <v>-355</v>
      </c>
      <c r="F37" s="127">
        <f t="shared" si="7"/>
        <v>-6.2137893612924683E-4</v>
      </c>
      <c r="H37" s="128">
        <v>571310</v>
      </c>
    </row>
    <row r="38" spans="1:8" x14ac:dyDescent="0.25">
      <c r="A38" s="152" t="s">
        <v>282</v>
      </c>
    </row>
    <row r="39" spans="1:8" ht="15.75" x14ac:dyDescent="0.3">
      <c r="B39" s="223"/>
      <c r="H39" s="223"/>
    </row>
    <row r="41" spans="1:8" x14ac:dyDescent="0.25">
      <c r="B41" s="146">
        <f>B30+B20</f>
        <v>364540</v>
      </c>
      <c r="H41" s="146">
        <f>H30+H20</f>
        <v>355845</v>
      </c>
    </row>
  </sheetData>
  <mergeCells count="14">
    <mergeCell ref="B8:B9"/>
    <mergeCell ref="C8:C9"/>
    <mergeCell ref="D8:D9"/>
    <mergeCell ref="E8:F8"/>
    <mergeCell ref="B18:B19"/>
    <mergeCell ref="C18:C19"/>
    <mergeCell ref="D18:D19"/>
    <mergeCell ref="E18:F18"/>
    <mergeCell ref="H18:H19"/>
    <mergeCell ref="H28:H29"/>
    <mergeCell ref="B28:B29"/>
    <mergeCell ref="C28:C29"/>
    <mergeCell ref="D28:D29"/>
    <mergeCell ref="E28:F2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sheetPr>
    <tabColor theme="9" tint="0.79998168889431442"/>
  </sheetPr>
  <dimension ref="A1:I40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1"/>
    </row>
    <row r="3" spans="1:9" ht="18.75" x14ac:dyDescent="0.3">
      <c r="A3" s="29" t="s">
        <v>3</v>
      </c>
    </row>
    <row r="5" spans="1:9" x14ac:dyDescent="0.25">
      <c r="A5" s="28" t="s">
        <v>4</v>
      </c>
      <c r="C5" s="28" t="str">
        <f>Índex!A7</f>
        <v>3r trimestre 2025</v>
      </c>
    </row>
    <row r="6" spans="1:9" ht="15.75" thickBot="1" x14ac:dyDescent="0.3">
      <c r="A6" s="30" t="s">
        <v>6</v>
      </c>
      <c r="B6" s="31"/>
      <c r="C6" s="31"/>
      <c r="D6" s="31"/>
      <c r="E6" s="31"/>
      <c r="F6" s="31"/>
      <c r="G6" s="31"/>
      <c r="H6" s="31"/>
      <c r="I6" s="31"/>
    </row>
    <row r="29" spans="1:5" x14ac:dyDescent="0.25">
      <c r="A29" s="43" t="s">
        <v>34</v>
      </c>
    </row>
    <row r="30" spans="1:5" x14ac:dyDescent="0.25">
      <c r="A30" s="43"/>
    </row>
    <row r="31" spans="1:5" ht="30" x14ac:dyDescent="0.25">
      <c r="B31" s="138" t="s">
        <v>33</v>
      </c>
      <c r="C31" s="141" t="s">
        <v>373</v>
      </c>
      <c r="D31" s="141" t="s">
        <v>374</v>
      </c>
      <c r="E31" s="141" t="s">
        <v>375</v>
      </c>
    </row>
    <row r="32" spans="1:5" x14ac:dyDescent="0.25">
      <c r="A32" s="139" t="s">
        <v>29</v>
      </c>
      <c r="B32" s="142">
        <v>20875</v>
      </c>
      <c r="C32" s="46">
        <v>3.1717045509154691E-3</v>
      </c>
      <c r="D32" s="46">
        <v>-5.3030303030303032E-2</v>
      </c>
      <c r="E32" s="46">
        <v>-0.10622538105840042</v>
      </c>
    </row>
    <row r="33" spans="1:5" x14ac:dyDescent="0.25">
      <c r="A33" s="139" t="s">
        <v>30</v>
      </c>
      <c r="B33" s="143">
        <v>111592</v>
      </c>
      <c r="C33" s="46">
        <v>5.4057950122531357E-3</v>
      </c>
      <c r="D33" s="46">
        <v>-4.6271131394971195E-2</v>
      </c>
      <c r="E33" s="46">
        <v>-7.9714328126803999E-2</v>
      </c>
    </row>
    <row r="34" spans="1:5" x14ac:dyDescent="0.25">
      <c r="A34" s="139" t="s">
        <v>31</v>
      </c>
      <c r="B34" s="143">
        <v>154666</v>
      </c>
      <c r="C34" s="46">
        <v>4.3311969558243882E-3</v>
      </c>
      <c r="D34" s="46">
        <v>-4.7998325782942684E-2</v>
      </c>
      <c r="E34" s="46">
        <v>-0.13978865406006674</v>
      </c>
    </row>
    <row r="35" spans="1:5" x14ac:dyDescent="0.25">
      <c r="A35" s="139" t="s">
        <v>32</v>
      </c>
      <c r="B35" s="143">
        <v>247054</v>
      </c>
      <c r="C35" s="46">
        <v>2.8455103043194116E-3</v>
      </c>
      <c r="D35" s="46">
        <v>-4.3216259444721995E-2</v>
      </c>
      <c r="E35" s="46">
        <v>-0.10908284439764446</v>
      </c>
    </row>
    <row r="37" spans="1:5" x14ac:dyDescent="0.25">
      <c r="C37" s="144"/>
    </row>
    <row r="38" spans="1:5" x14ac:dyDescent="0.25">
      <c r="C38" s="144"/>
    </row>
    <row r="39" spans="1:5" x14ac:dyDescent="0.25">
      <c r="C39" s="144"/>
    </row>
    <row r="40" spans="1:5" x14ac:dyDescent="0.25">
      <c r="C40" s="144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sheetPr>
    <tabColor theme="9" tint="0.79998168889431442"/>
  </sheetPr>
  <dimension ref="A1:J42"/>
  <sheetViews>
    <sheetView workbookViewId="0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10" x14ac:dyDescent="0.25">
      <c r="A1" s="2" t="s">
        <v>28</v>
      </c>
      <c r="B1" s="209" t="s">
        <v>258</v>
      </c>
    </row>
    <row r="3" spans="1:10" ht="18.75" x14ac:dyDescent="0.3">
      <c r="A3" s="29" t="s">
        <v>3</v>
      </c>
    </row>
    <row r="5" spans="1:10" x14ac:dyDescent="0.25">
      <c r="A5" s="28" t="s">
        <v>5</v>
      </c>
      <c r="C5" s="28" t="str">
        <f>Índex!A7</f>
        <v>3r trimestre 2025</v>
      </c>
    </row>
    <row r="6" spans="1:10" ht="15.75" thickBot="1" x14ac:dyDescent="0.3">
      <c r="A6" s="30" t="str">
        <f>Índex!B18</f>
        <v>Variació interanual comptes de cotització. Baix Llobregat.</v>
      </c>
      <c r="B6" s="31"/>
      <c r="C6" s="31"/>
      <c r="D6" s="31"/>
      <c r="E6" s="31"/>
      <c r="F6" s="31"/>
      <c r="G6" s="31"/>
      <c r="H6" s="31"/>
      <c r="I6" s="31"/>
    </row>
    <row r="12" spans="1:10" x14ac:dyDescent="0.25">
      <c r="J12" s="1">
        <f>'GE1'!C32</f>
        <v>3.1717045509154691E-3</v>
      </c>
    </row>
    <row r="29" spans="1:5" x14ac:dyDescent="0.25">
      <c r="A29" s="43" t="s">
        <v>34</v>
      </c>
    </row>
    <row r="30" spans="1:5" x14ac:dyDescent="0.25">
      <c r="A30" s="43"/>
    </row>
    <row r="31" spans="1:5" ht="30" x14ac:dyDescent="0.25">
      <c r="B31" s="138" t="s">
        <v>33</v>
      </c>
      <c r="C31" s="141" t="s">
        <v>39</v>
      </c>
    </row>
    <row r="32" spans="1:5" hidden="1" x14ac:dyDescent="0.25">
      <c r="A32" s="145">
        <v>2016</v>
      </c>
      <c r="B32" s="142">
        <v>21475</v>
      </c>
      <c r="C32" s="46"/>
      <c r="E32" s="72"/>
    </row>
    <row r="33" spans="1:5" x14ac:dyDescent="0.25">
      <c r="A33" s="145">
        <v>2017</v>
      </c>
      <c r="B33" s="143">
        <v>21866</v>
      </c>
      <c r="C33" s="46">
        <f>(B33-B32)/B32</f>
        <v>1.8207217694994178E-2</v>
      </c>
      <c r="E33" s="186"/>
    </row>
    <row r="34" spans="1:5" x14ac:dyDescent="0.25">
      <c r="A34" s="145">
        <v>2018</v>
      </c>
      <c r="B34" s="143">
        <v>21945</v>
      </c>
      <c r="C34" s="46">
        <f t="shared" ref="C34:C35" si="0">(B34-B33)/B33</f>
        <v>3.6129150278971919E-3</v>
      </c>
    </row>
    <row r="35" spans="1:5" x14ac:dyDescent="0.25">
      <c r="A35" s="145">
        <v>2019</v>
      </c>
      <c r="B35" s="142">
        <v>22044</v>
      </c>
      <c r="C35" s="46">
        <f t="shared" si="0"/>
        <v>4.5112781954887221E-3</v>
      </c>
      <c r="D35" s="72"/>
    </row>
    <row r="36" spans="1:5" x14ac:dyDescent="0.25">
      <c r="A36" s="145">
        <v>2020</v>
      </c>
      <c r="B36" s="142">
        <v>20530</v>
      </c>
      <c r="C36" s="46">
        <f>(B36-B35)/B35</f>
        <v>-6.868082017782616E-2</v>
      </c>
      <c r="D36" s="72"/>
    </row>
    <row r="37" spans="1:5" x14ac:dyDescent="0.25">
      <c r="A37" s="145">
        <v>2021</v>
      </c>
      <c r="B37" s="142">
        <v>20890</v>
      </c>
      <c r="C37" s="46">
        <f>(B37-B36)/B36</f>
        <v>1.7535314174378959E-2</v>
      </c>
      <c r="D37" s="72"/>
    </row>
    <row r="38" spans="1:5" x14ac:dyDescent="0.25">
      <c r="A38" s="145">
        <v>2022</v>
      </c>
      <c r="B38" s="142">
        <v>20816</v>
      </c>
      <c r="C38" s="46">
        <f>(B38-B37)/B37</f>
        <v>-3.5423647678314981E-3</v>
      </c>
      <c r="D38" s="250"/>
      <c r="E38" s="72"/>
    </row>
    <row r="39" spans="1:5" x14ac:dyDescent="0.25">
      <c r="A39" s="145">
        <v>2023</v>
      </c>
      <c r="B39" s="142">
        <v>20846</v>
      </c>
      <c r="C39" s="46">
        <f>(B39-B38)/B38</f>
        <v>1.4411990776325902E-3</v>
      </c>
      <c r="D39" s="72"/>
    </row>
    <row r="40" spans="1:5" x14ac:dyDescent="0.25">
      <c r="A40" s="145">
        <v>2024</v>
      </c>
      <c r="B40" s="142">
        <v>20809</v>
      </c>
      <c r="C40" s="46">
        <f>(B40-B39)/B39</f>
        <v>-1.7749208481243404E-3</v>
      </c>
    </row>
    <row r="41" spans="1:5" x14ac:dyDescent="0.25">
      <c r="A41" s="145">
        <v>2025</v>
      </c>
      <c r="B41" s="142">
        <v>20875</v>
      </c>
      <c r="C41" s="46">
        <f t="shared" ref="C41" si="1">(B41-B40)/B40</f>
        <v>3.1717045509154691E-3</v>
      </c>
    </row>
    <row r="42" spans="1:5" x14ac:dyDescent="0.25">
      <c r="A42" s="36"/>
      <c r="B42" s="36"/>
      <c r="C42" s="36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sheetPr>
    <tabColor theme="9" tint="0.79998168889431442"/>
  </sheetPr>
  <dimension ref="A1:G23"/>
  <sheetViews>
    <sheetView workbookViewId="0"/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5" width="12.140625" style="1"/>
    <col min="6" max="6" width="12" style="1" customWidth="1"/>
    <col min="7" max="16384" width="12.140625" style="1"/>
  </cols>
  <sheetData>
    <row r="1" spans="1:7" ht="21.75" customHeight="1" x14ac:dyDescent="0.25">
      <c r="A1" s="2" t="s">
        <v>28</v>
      </c>
      <c r="B1" s="209" t="s">
        <v>258</v>
      </c>
    </row>
    <row r="3" spans="1:7" ht="21.75" customHeight="1" x14ac:dyDescent="0.3">
      <c r="A3" s="29" t="s">
        <v>3</v>
      </c>
    </row>
    <row r="5" spans="1:7" ht="21.75" customHeight="1" x14ac:dyDescent="0.25">
      <c r="A5" s="28" t="str">
        <f>Índex!A19</f>
        <v>TE1</v>
      </c>
      <c r="C5" s="28" t="str">
        <f>Índex!A7</f>
        <v>3r trimestre 2025</v>
      </c>
    </row>
    <row r="6" spans="1:7" ht="21.75" customHeight="1" thickBot="1" x14ac:dyDescent="0.3">
      <c r="A6" s="30" t="str">
        <f>Índex!B19</f>
        <v>Activitats econòmiques més rellevants. Baix Llobregat.</v>
      </c>
      <c r="B6" s="31"/>
      <c r="C6" s="31"/>
      <c r="D6" s="31"/>
      <c r="E6" s="31"/>
      <c r="F6" s="31"/>
    </row>
    <row r="7" spans="1:7" ht="21.75" customHeight="1" x14ac:dyDescent="0.25">
      <c r="A7" s="28"/>
    </row>
    <row r="8" spans="1:7" ht="21.75" customHeight="1" x14ac:dyDescent="0.25">
      <c r="A8" s="7"/>
      <c r="B8" s="136"/>
      <c r="C8" s="136"/>
      <c r="D8" s="292" t="s">
        <v>130</v>
      </c>
      <c r="E8" s="292"/>
      <c r="F8" s="292"/>
    </row>
    <row r="9" spans="1:7" ht="21.75" customHeight="1" x14ac:dyDescent="0.25">
      <c r="A9" s="9"/>
      <c r="B9" s="10">
        <v>2025</v>
      </c>
      <c r="C9" s="10" t="s">
        <v>131</v>
      </c>
      <c r="D9" s="10" t="s">
        <v>376</v>
      </c>
      <c r="E9" s="10" t="s">
        <v>377</v>
      </c>
      <c r="F9" s="10" t="s">
        <v>378</v>
      </c>
      <c r="G9" s="36"/>
    </row>
    <row r="10" spans="1:7" ht="21.75" customHeight="1" x14ac:dyDescent="0.25">
      <c r="A10" s="11" t="s">
        <v>132</v>
      </c>
      <c r="B10" s="12">
        <v>20875</v>
      </c>
      <c r="C10" s="13">
        <v>1</v>
      </c>
      <c r="D10" s="13">
        <v>3.1717045509154691E-3</v>
      </c>
      <c r="E10" s="13">
        <v>-5.3030303030303032E-2</v>
      </c>
      <c r="F10" s="13">
        <v>-0.10622538105840042</v>
      </c>
    </row>
    <row r="11" spans="1:7" ht="30" x14ac:dyDescent="0.25">
      <c r="A11" s="14" t="s">
        <v>320</v>
      </c>
      <c r="B11" s="15">
        <v>2757</v>
      </c>
      <c r="C11" s="16">
        <v>0.13207185628742515</v>
      </c>
      <c r="D11" s="16">
        <v>-1.8162393162393164E-2</v>
      </c>
      <c r="E11" s="16">
        <v>-0.11916932907348243</v>
      </c>
      <c r="F11" s="16">
        <v>-0.15765352887259396</v>
      </c>
    </row>
    <row r="12" spans="1:7" ht="15" x14ac:dyDescent="0.25">
      <c r="A12" s="14" t="s">
        <v>321</v>
      </c>
      <c r="B12" s="15">
        <v>2004</v>
      </c>
      <c r="C12" s="16">
        <v>9.6000000000000002E-2</v>
      </c>
      <c r="D12" s="16">
        <v>3.5052578868302454E-3</v>
      </c>
      <c r="E12" s="16">
        <v>-7.0931849791376914E-2</v>
      </c>
      <c r="F12" s="16">
        <v>5.2521008403361345E-2</v>
      </c>
    </row>
    <row r="13" spans="1:7" ht="45" x14ac:dyDescent="0.25">
      <c r="A13" s="14" t="s">
        <v>322</v>
      </c>
      <c r="B13" s="15">
        <v>1931</v>
      </c>
      <c r="C13" s="16">
        <v>9.250299401197605E-2</v>
      </c>
      <c r="D13" s="16">
        <v>-5.1759834368530024E-4</v>
      </c>
      <c r="E13" s="16">
        <v>-0.12939585211902616</v>
      </c>
      <c r="F13" s="16">
        <v>-0.13096309630963096</v>
      </c>
    </row>
    <row r="14" spans="1:7" ht="30" x14ac:dyDescent="0.25">
      <c r="A14" s="14" t="s">
        <v>323</v>
      </c>
      <c r="B14" s="15">
        <v>1476</v>
      </c>
      <c r="C14" s="16">
        <v>7.0706586826347312E-2</v>
      </c>
      <c r="D14" s="16">
        <v>-3.37609723160027E-3</v>
      </c>
      <c r="E14" s="16">
        <v>-5.2631578947368418E-2</v>
      </c>
      <c r="F14" s="16">
        <v>-0.33543448896893291</v>
      </c>
    </row>
    <row r="15" spans="1:7" ht="30" x14ac:dyDescent="0.25">
      <c r="A15" s="14" t="s">
        <v>324</v>
      </c>
      <c r="B15" s="15">
        <v>1160</v>
      </c>
      <c r="C15" s="16">
        <v>5.5568862275449105E-2</v>
      </c>
      <c r="D15" s="16">
        <v>2.292768959435626E-2</v>
      </c>
      <c r="E15" s="16">
        <v>2.1126760563380281E-2</v>
      </c>
      <c r="F15" s="16">
        <v>-0.21462423832092078</v>
      </c>
    </row>
    <row r="16" spans="1:7" ht="15" x14ac:dyDescent="0.25">
      <c r="A16" s="14" t="s">
        <v>325</v>
      </c>
      <c r="B16" s="15">
        <v>903</v>
      </c>
      <c r="C16" s="16">
        <v>4.3257485029940118E-2</v>
      </c>
      <c r="D16" s="16">
        <v>4.3930635838150288E-2</v>
      </c>
      <c r="E16" s="16">
        <v>0.11344019728729964</v>
      </c>
      <c r="F16" s="16">
        <v>-0.3</v>
      </c>
    </row>
    <row r="17" spans="1:6" ht="15" x14ac:dyDescent="0.25">
      <c r="A17" s="14" t="s">
        <v>326</v>
      </c>
      <c r="B17" s="15">
        <v>863</v>
      </c>
      <c r="C17" s="16">
        <v>4.1341317365269463E-2</v>
      </c>
      <c r="D17" s="16">
        <v>-2.3121387283236996E-3</v>
      </c>
      <c r="E17" s="16">
        <v>-1.596351197263398E-2</v>
      </c>
      <c r="F17" s="16">
        <v>2.3724792408066429E-2</v>
      </c>
    </row>
    <row r="18" spans="1:6" ht="15" x14ac:dyDescent="0.25">
      <c r="A18" s="14" t="s">
        <v>327</v>
      </c>
      <c r="B18" s="15">
        <v>753</v>
      </c>
      <c r="C18" s="16">
        <v>3.6071856287425152E-2</v>
      </c>
      <c r="D18" s="16">
        <v>5.758426966292135E-2</v>
      </c>
      <c r="E18" s="16">
        <v>7.2649572649572655E-2</v>
      </c>
      <c r="F18" s="16">
        <v>0.32804232804232802</v>
      </c>
    </row>
    <row r="19" spans="1:6" ht="15" x14ac:dyDescent="0.25">
      <c r="A19" s="14" t="s">
        <v>329</v>
      </c>
      <c r="B19" s="15">
        <v>629</v>
      </c>
      <c r="C19" s="16">
        <v>3.0131736526946108E-2</v>
      </c>
      <c r="D19" s="16">
        <v>-2.6315789473684209E-2</v>
      </c>
      <c r="E19" s="16">
        <v>-1.4106583072100314E-2</v>
      </c>
      <c r="F19" s="16">
        <v>0.3326271186440678</v>
      </c>
    </row>
    <row r="20" spans="1:6" ht="30" x14ac:dyDescent="0.25">
      <c r="A20" s="17" t="s">
        <v>328</v>
      </c>
      <c r="B20" s="18">
        <v>590</v>
      </c>
      <c r="C20" s="19">
        <v>2.8263473053892214E-2</v>
      </c>
      <c r="D20" s="19">
        <v>1.3745704467353952E-2</v>
      </c>
      <c r="E20" s="19">
        <v>-0.13868613138686131</v>
      </c>
      <c r="F20" s="19">
        <v>-0.17366946778711484</v>
      </c>
    </row>
    <row r="22" spans="1:6" ht="21.75" customHeight="1" x14ac:dyDescent="0.25">
      <c r="A22" s="43" t="s">
        <v>34</v>
      </c>
    </row>
    <row r="23" spans="1:6" ht="21.75" customHeight="1" x14ac:dyDescent="0.25">
      <c r="A23" s="43"/>
    </row>
  </sheetData>
  <mergeCells count="1">
    <mergeCell ref="D8:F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E2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F10:F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D10:E20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F10:F20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sheetPr>
    <tabColor theme="9" tint="0.79998168889431442"/>
  </sheetPr>
  <dimension ref="A1:D33"/>
  <sheetViews>
    <sheetView workbookViewId="0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09"/>
    </row>
    <row r="3" spans="1:4" ht="18.75" x14ac:dyDescent="0.3">
      <c r="A3" s="29" t="str">
        <f>'TE1'!A3</f>
        <v>EMPRESES</v>
      </c>
    </row>
    <row r="5" spans="1:4" x14ac:dyDescent="0.25">
      <c r="A5" s="28" t="str">
        <f>Índex!A20</f>
        <v>TE2</v>
      </c>
      <c r="C5" s="28" t="str">
        <f>Índex!A7</f>
        <v>3r trimestre 2025</v>
      </c>
    </row>
    <row r="6" spans="1:4" ht="15.75" thickBot="1" x14ac:dyDescent="0.3">
      <c r="A6" s="249" t="str">
        <f>Índex!B20</f>
        <v>Dinamisme empresarial.</v>
      </c>
      <c r="B6" s="31"/>
      <c r="C6" s="31"/>
      <c r="D6" s="31"/>
    </row>
    <row r="7" spans="1:4" x14ac:dyDescent="0.25">
      <c r="A7" s="293" t="s">
        <v>123</v>
      </c>
      <c r="B7" s="295" t="s">
        <v>55</v>
      </c>
      <c r="C7" s="297" t="s">
        <v>58</v>
      </c>
      <c r="D7" s="297"/>
    </row>
    <row r="8" spans="1:4" x14ac:dyDescent="0.25">
      <c r="A8" s="294"/>
      <c r="B8" s="296"/>
      <c r="C8" s="32" t="s">
        <v>55</v>
      </c>
      <c r="D8" s="32" t="s">
        <v>56</v>
      </c>
    </row>
    <row r="9" spans="1:4" x14ac:dyDescent="0.25">
      <c r="A9" s="33" t="s">
        <v>327</v>
      </c>
      <c r="B9" s="34">
        <v>753</v>
      </c>
      <c r="C9" s="34">
        <v>41</v>
      </c>
      <c r="D9" s="35">
        <v>5.758426966292135E-2</v>
      </c>
    </row>
    <row r="10" spans="1:4" x14ac:dyDescent="0.25">
      <c r="A10" s="33" t="s">
        <v>325</v>
      </c>
      <c r="B10" s="37">
        <v>903</v>
      </c>
      <c r="C10" s="37">
        <v>38</v>
      </c>
      <c r="D10" s="38">
        <v>4.3930635838150288E-2</v>
      </c>
    </row>
    <row r="11" spans="1:4" x14ac:dyDescent="0.25">
      <c r="A11" s="33" t="s">
        <v>324</v>
      </c>
      <c r="B11" s="37">
        <v>1160</v>
      </c>
      <c r="C11" s="37">
        <v>26</v>
      </c>
      <c r="D11" s="38">
        <v>2.292768959435626E-2</v>
      </c>
    </row>
    <row r="12" spans="1:4" ht="13.5" customHeight="1" x14ac:dyDescent="0.25">
      <c r="A12" s="33" t="s">
        <v>379</v>
      </c>
      <c r="B12" s="37">
        <v>348</v>
      </c>
      <c r="C12" s="37">
        <v>26</v>
      </c>
      <c r="D12" s="38">
        <v>8.0745341614906832E-2</v>
      </c>
    </row>
    <row r="13" spans="1:4" x14ac:dyDescent="0.25">
      <c r="A13" s="33" t="s">
        <v>371</v>
      </c>
      <c r="B13" s="37">
        <v>442</v>
      </c>
      <c r="C13" s="37">
        <v>13</v>
      </c>
      <c r="D13" s="38">
        <v>3.0303030303030304E-2</v>
      </c>
    </row>
    <row r="14" spans="1:4" x14ac:dyDescent="0.25">
      <c r="A14" s="33" t="s">
        <v>334</v>
      </c>
      <c r="B14" s="34">
        <v>367</v>
      </c>
      <c r="C14" s="34">
        <v>12</v>
      </c>
      <c r="D14" s="35">
        <v>3.3802816901408447E-2</v>
      </c>
    </row>
    <row r="15" spans="1:4" x14ac:dyDescent="0.25">
      <c r="A15" s="33" t="s">
        <v>335</v>
      </c>
      <c r="B15" s="34">
        <v>86</v>
      </c>
      <c r="C15" s="34">
        <v>11</v>
      </c>
      <c r="D15" s="35">
        <v>0.14666666666666667</v>
      </c>
    </row>
    <row r="16" spans="1:4" x14ac:dyDescent="0.25">
      <c r="A16" s="33" t="s">
        <v>332</v>
      </c>
      <c r="B16" s="34">
        <v>449</v>
      </c>
      <c r="C16" s="34">
        <v>11</v>
      </c>
      <c r="D16" s="35">
        <v>2.5114155251141551E-2</v>
      </c>
    </row>
    <row r="17" spans="1:4" x14ac:dyDescent="0.25">
      <c r="A17" s="33" t="s">
        <v>331</v>
      </c>
      <c r="B17" s="37">
        <v>330</v>
      </c>
      <c r="C17" s="37">
        <v>10</v>
      </c>
      <c r="D17" s="38">
        <v>3.125E-2</v>
      </c>
    </row>
    <row r="18" spans="1:4" x14ac:dyDescent="0.25">
      <c r="A18" s="33" t="s">
        <v>328</v>
      </c>
      <c r="B18" s="37">
        <v>590</v>
      </c>
      <c r="C18" s="37">
        <v>8</v>
      </c>
      <c r="D18" s="38">
        <v>1.3745704467353952E-2</v>
      </c>
    </row>
    <row r="19" spans="1:4" ht="15" customHeight="1" x14ac:dyDescent="0.25">
      <c r="A19" s="298" t="s">
        <v>124</v>
      </c>
      <c r="B19" s="300" t="s">
        <v>55</v>
      </c>
      <c r="C19" s="301" t="s">
        <v>58</v>
      </c>
      <c r="D19" s="301"/>
    </row>
    <row r="20" spans="1:4" x14ac:dyDescent="0.25">
      <c r="A20" s="299"/>
      <c r="B20" s="296"/>
      <c r="C20" s="32" t="s">
        <v>55</v>
      </c>
      <c r="D20" s="32" t="s">
        <v>56</v>
      </c>
    </row>
    <row r="21" spans="1:4" x14ac:dyDescent="0.25">
      <c r="A21" s="33" t="s">
        <v>320</v>
      </c>
      <c r="B21" s="37">
        <v>2757</v>
      </c>
      <c r="C21" s="37">
        <v>-51</v>
      </c>
      <c r="D21" s="38">
        <v>-1.8162393162393164E-2</v>
      </c>
    </row>
    <row r="22" spans="1:4" x14ac:dyDescent="0.25">
      <c r="A22" s="33" t="s">
        <v>336</v>
      </c>
      <c r="B22" s="37">
        <v>462</v>
      </c>
      <c r="C22" s="37">
        <v>-24</v>
      </c>
      <c r="D22" s="38">
        <v>-4.9382716049382713E-2</v>
      </c>
    </row>
    <row r="23" spans="1:4" x14ac:dyDescent="0.25">
      <c r="A23" s="33" t="s">
        <v>329</v>
      </c>
      <c r="B23" s="37">
        <v>629</v>
      </c>
      <c r="C23" s="37">
        <v>-17</v>
      </c>
      <c r="D23" s="38">
        <v>-2.6315789473684209E-2</v>
      </c>
    </row>
    <row r="24" spans="1:4" x14ac:dyDescent="0.25">
      <c r="A24" s="33" t="s">
        <v>372</v>
      </c>
      <c r="B24" s="37">
        <v>161</v>
      </c>
      <c r="C24" s="37">
        <v>-10</v>
      </c>
      <c r="D24" s="38">
        <v>-5.8479532163742687E-2</v>
      </c>
    </row>
    <row r="25" spans="1:4" x14ac:dyDescent="0.25">
      <c r="A25" s="39" t="s">
        <v>380</v>
      </c>
      <c r="B25" s="34">
        <v>177</v>
      </c>
      <c r="C25" s="34">
        <v>-10</v>
      </c>
      <c r="D25" s="35">
        <v>-5.3475935828877004E-2</v>
      </c>
    </row>
    <row r="26" spans="1:4" x14ac:dyDescent="0.25">
      <c r="A26" s="33" t="s">
        <v>389</v>
      </c>
      <c r="B26" s="37">
        <v>97</v>
      </c>
      <c r="C26" s="37">
        <v>-9</v>
      </c>
      <c r="D26" s="38">
        <v>-8.4905660377358486E-2</v>
      </c>
    </row>
    <row r="27" spans="1:4" x14ac:dyDescent="0.25">
      <c r="A27" s="33" t="s">
        <v>383</v>
      </c>
      <c r="B27" s="37">
        <v>135</v>
      </c>
      <c r="C27" s="37">
        <v>-9</v>
      </c>
      <c r="D27" s="38">
        <v>-6.25E-2</v>
      </c>
    </row>
    <row r="28" spans="1:4" x14ac:dyDescent="0.25">
      <c r="A28" s="77" t="s">
        <v>384</v>
      </c>
      <c r="B28" s="37">
        <v>79</v>
      </c>
      <c r="C28" s="37">
        <v>-6</v>
      </c>
      <c r="D28" s="38">
        <v>-7.0588235294117646E-2</v>
      </c>
    </row>
    <row r="29" spans="1:4" x14ac:dyDescent="0.25">
      <c r="A29" s="33" t="s">
        <v>323</v>
      </c>
      <c r="B29" s="37">
        <v>1476</v>
      </c>
      <c r="C29" s="37">
        <v>-5</v>
      </c>
      <c r="D29" s="38">
        <v>-3.37609723160027E-3</v>
      </c>
    </row>
    <row r="30" spans="1:4" x14ac:dyDescent="0.25">
      <c r="A30" s="40" t="s">
        <v>388</v>
      </c>
      <c r="B30" s="41">
        <v>163</v>
      </c>
      <c r="C30" s="41">
        <v>-4</v>
      </c>
      <c r="D30" s="42">
        <v>-2.3952095808383235E-2</v>
      </c>
    </row>
    <row r="32" spans="1:4" x14ac:dyDescent="0.25">
      <c r="A32" s="43" t="s">
        <v>34</v>
      </c>
    </row>
    <row r="33" spans="1:1" x14ac:dyDescent="0.25">
      <c r="A33" s="43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5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7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7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7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7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7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7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7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7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7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7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7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7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7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7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7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7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7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7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7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7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7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7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7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7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7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7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7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7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7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7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7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7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7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7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7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7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7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7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7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7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7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7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7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7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7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7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7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7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7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7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7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7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7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sheetPr>
    <tabColor theme="9" tint="0.79998168889431442"/>
  </sheetPr>
  <dimension ref="A1:AC88"/>
  <sheetViews>
    <sheetView zoomScaleNormal="100" workbookViewId="0"/>
  </sheetViews>
  <sheetFormatPr baseColWidth="10" defaultColWidth="11.42578125" defaultRowHeight="15" x14ac:dyDescent="0.25"/>
  <cols>
    <col min="1" max="1" width="22" style="1" customWidth="1"/>
    <col min="2" max="5" width="11.42578125" style="1"/>
    <col min="6" max="6" width="13.5703125" style="1" customWidth="1"/>
    <col min="7" max="16384" width="11.42578125" style="1"/>
  </cols>
  <sheetData>
    <row r="1" spans="1:7" x14ac:dyDescent="0.25">
      <c r="A1" s="2" t="s">
        <v>28</v>
      </c>
      <c r="B1" s="209" t="s">
        <v>258</v>
      </c>
      <c r="C1" s="36"/>
    </row>
    <row r="3" spans="1:7" ht="18.75" x14ac:dyDescent="0.3">
      <c r="A3" s="29" t="s">
        <v>3</v>
      </c>
    </row>
    <row r="5" spans="1:7" x14ac:dyDescent="0.25">
      <c r="A5" s="28" t="str">
        <f>Índex!A18</f>
        <v>GE2</v>
      </c>
      <c r="C5" s="28" t="str">
        <f>Índex!A7</f>
        <v>3r trimestre 2025</v>
      </c>
    </row>
    <row r="6" spans="1:7" ht="15.75" thickBot="1" x14ac:dyDescent="0.3">
      <c r="A6" s="30" t="str">
        <f>Índex!B18</f>
        <v>Variació interanual comptes de cotització. Baix Llobregat.</v>
      </c>
      <c r="B6" s="31"/>
      <c r="C6" s="31"/>
      <c r="D6" s="31"/>
      <c r="E6" s="31"/>
      <c r="F6" s="31"/>
      <c r="G6" s="31"/>
    </row>
    <row r="8" spans="1:7" ht="15" customHeight="1" x14ac:dyDescent="0.25">
      <c r="B8" s="302" t="s">
        <v>33</v>
      </c>
      <c r="C8" s="302" t="s">
        <v>75</v>
      </c>
      <c r="D8" s="303" t="s">
        <v>76</v>
      </c>
      <c r="E8" s="303"/>
      <c r="F8" s="303"/>
    </row>
    <row r="9" spans="1:7" x14ac:dyDescent="0.25">
      <c r="B9" s="302" t="s">
        <v>33</v>
      </c>
      <c r="C9" s="302"/>
      <c r="D9" s="54">
        <v>2024</v>
      </c>
      <c r="E9" s="54">
        <v>2019</v>
      </c>
      <c r="F9" s="54">
        <v>2008</v>
      </c>
    </row>
    <row r="10" spans="1:7" x14ac:dyDescent="0.25">
      <c r="A10" s="55" t="s">
        <v>77</v>
      </c>
      <c r="B10" s="56">
        <v>375</v>
      </c>
      <c r="C10" s="57">
        <v>1.7964071856287425E-2</v>
      </c>
      <c r="D10" s="58">
        <v>-2.8497409326424871E-2</v>
      </c>
      <c r="E10" s="58">
        <v>-0.11764705882352941</v>
      </c>
      <c r="F10" s="58">
        <v>-8.9805825242718448E-2</v>
      </c>
    </row>
    <row r="11" spans="1:7" x14ac:dyDescent="0.25">
      <c r="A11" s="55" t="s">
        <v>78</v>
      </c>
      <c r="B11" s="56">
        <v>135</v>
      </c>
      <c r="C11" s="57">
        <v>6.4670658682634734E-3</v>
      </c>
      <c r="D11" s="58">
        <v>-2.1739130434782608E-2</v>
      </c>
      <c r="E11" s="58">
        <v>-6.25E-2</v>
      </c>
      <c r="F11" s="58">
        <v>-0.14556962025316456</v>
      </c>
    </row>
    <row r="12" spans="1:7" x14ac:dyDescent="0.25">
      <c r="A12" s="55" t="s">
        <v>79</v>
      </c>
      <c r="B12" s="56">
        <v>1776</v>
      </c>
      <c r="C12" s="57">
        <v>8.5077844311377243E-2</v>
      </c>
      <c r="D12" s="58">
        <v>-6.155567991046447E-3</v>
      </c>
      <c r="E12" s="58">
        <v>-3.9259674705552439E-3</v>
      </c>
      <c r="F12" s="58">
        <v>-7.82122905027933E-3</v>
      </c>
    </row>
    <row r="13" spans="1:7" x14ac:dyDescent="0.25">
      <c r="A13" s="55" t="s">
        <v>80</v>
      </c>
      <c r="B13" s="56">
        <v>68</v>
      </c>
      <c r="C13" s="57">
        <v>3.2574850299401199E-3</v>
      </c>
      <c r="D13" s="58">
        <v>6.25E-2</v>
      </c>
      <c r="E13" s="58">
        <v>4.6153846153846156E-2</v>
      </c>
      <c r="F13" s="58">
        <v>-0.2608695652173913</v>
      </c>
    </row>
    <row r="14" spans="1:7" x14ac:dyDescent="0.25">
      <c r="A14" s="55" t="s">
        <v>81</v>
      </c>
      <c r="B14" s="56">
        <v>238</v>
      </c>
      <c r="C14" s="57">
        <v>1.1401197604790419E-2</v>
      </c>
      <c r="D14" s="58">
        <v>-8.3333333333333332E-3</v>
      </c>
      <c r="E14" s="58">
        <v>-3.643724696356275E-2</v>
      </c>
      <c r="F14" s="58">
        <v>4.3859649122807015E-2</v>
      </c>
    </row>
    <row r="15" spans="1:7" x14ac:dyDescent="0.25">
      <c r="A15" s="55" t="s">
        <v>82</v>
      </c>
      <c r="B15" s="56">
        <v>82</v>
      </c>
      <c r="C15" s="57">
        <v>3.9281437125748501E-3</v>
      </c>
      <c r="D15" s="58">
        <v>1.2345679012345678E-2</v>
      </c>
      <c r="E15" s="58">
        <v>-0.1276595744680851</v>
      </c>
      <c r="F15" s="58">
        <v>-6.8181818181818177E-2</v>
      </c>
    </row>
    <row r="16" spans="1:7" x14ac:dyDescent="0.25">
      <c r="A16" s="55" t="s">
        <v>83</v>
      </c>
      <c r="B16" s="56">
        <v>259</v>
      </c>
      <c r="C16" s="57">
        <v>1.2407185628742516E-2</v>
      </c>
      <c r="D16" s="58">
        <v>1.968503937007874E-2</v>
      </c>
      <c r="E16" s="58">
        <v>0.17194570135746606</v>
      </c>
      <c r="F16" s="58">
        <v>-0.11604095563139932</v>
      </c>
    </row>
    <row r="17" spans="1:6" x14ac:dyDescent="0.25">
      <c r="A17" s="55" t="s">
        <v>84</v>
      </c>
      <c r="B17" s="56">
        <v>2461</v>
      </c>
      <c r="C17" s="57">
        <v>0.11789221556886227</v>
      </c>
      <c r="D17" s="58">
        <v>1.4009064688916358E-2</v>
      </c>
      <c r="E17" s="58">
        <v>-1.3627254509018036E-2</v>
      </c>
      <c r="F17" s="58">
        <v>-5.9610240733664499E-2</v>
      </c>
    </row>
    <row r="18" spans="1:6" x14ac:dyDescent="0.25">
      <c r="A18" s="55" t="s">
        <v>87</v>
      </c>
      <c r="B18" s="56">
        <v>554</v>
      </c>
      <c r="C18" s="57">
        <v>2.6538922155688621E-2</v>
      </c>
      <c r="D18" s="58">
        <v>-1.9469026548672566E-2</v>
      </c>
      <c r="E18" s="58">
        <v>-4.4827586206896551E-2</v>
      </c>
      <c r="F18" s="58">
        <v>-0.17065868263473055</v>
      </c>
    </row>
    <row r="19" spans="1:6" x14ac:dyDescent="0.25">
      <c r="A19" s="55" t="s">
        <v>88</v>
      </c>
      <c r="B19" s="56">
        <v>1147</v>
      </c>
      <c r="C19" s="57">
        <v>5.4946107784431139E-2</v>
      </c>
      <c r="D19" s="58">
        <v>-1.1206896551724138E-2</v>
      </c>
      <c r="E19" s="58">
        <v>-8.1665332265812657E-2</v>
      </c>
      <c r="F19" s="58">
        <v>-0.21599453178400546</v>
      </c>
    </row>
    <row r="20" spans="1:6" x14ac:dyDescent="0.25">
      <c r="A20" s="55" t="s">
        <v>89</v>
      </c>
      <c r="B20" s="56">
        <v>1246</v>
      </c>
      <c r="C20" s="57">
        <v>5.9688622754491015E-2</v>
      </c>
      <c r="D20" s="58">
        <v>8.0321285140562252E-4</v>
      </c>
      <c r="E20" s="58">
        <v>-8.0442804428044287E-2</v>
      </c>
      <c r="F20" s="58">
        <v>-0.14948805460750852</v>
      </c>
    </row>
    <row r="21" spans="1:6" x14ac:dyDescent="0.25">
      <c r="A21" s="55" t="s">
        <v>91</v>
      </c>
      <c r="B21" s="56">
        <v>737</v>
      </c>
      <c r="C21" s="57">
        <v>3.5305389221556883E-2</v>
      </c>
      <c r="D21" s="58">
        <v>1.5151515151515152E-2</v>
      </c>
      <c r="E21" s="58">
        <v>-7.7596996245306638E-2</v>
      </c>
      <c r="F21" s="58">
        <v>-0.10990338164251208</v>
      </c>
    </row>
    <row r="22" spans="1:6" x14ac:dyDescent="0.25">
      <c r="A22" s="55" t="s">
        <v>92</v>
      </c>
      <c r="B22" s="56">
        <v>848</v>
      </c>
      <c r="C22" s="57">
        <v>4.0622754491017966E-2</v>
      </c>
      <c r="D22" s="58">
        <v>8.3234244946492272E-3</v>
      </c>
      <c r="E22" s="58">
        <v>-4.072398190045249E-2</v>
      </c>
      <c r="F22" s="58">
        <v>-9.3048128342245989E-2</v>
      </c>
    </row>
    <row r="23" spans="1:6" x14ac:dyDescent="0.25">
      <c r="A23" s="55" t="s">
        <v>93</v>
      </c>
      <c r="B23" s="56">
        <v>511</v>
      </c>
      <c r="C23" s="57">
        <v>2.4479041916167666E-2</v>
      </c>
      <c r="D23" s="58">
        <v>2.4048096192384769E-2</v>
      </c>
      <c r="E23" s="58">
        <v>-1.160541586073501E-2</v>
      </c>
      <c r="F23" s="58">
        <v>-0.18370607028753994</v>
      </c>
    </row>
    <row r="24" spans="1:6" x14ac:dyDescent="0.25">
      <c r="A24" s="55" t="s">
        <v>94</v>
      </c>
      <c r="B24" s="56">
        <v>303</v>
      </c>
      <c r="C24" s="57">
        <v>1.451497005988024E-2</v>
      </c>
      <c r="D24" s="58">
        <v>-3.2894736842105261E-3</v>
      </c>
      <c r="E24" s="58">
        <v>0.01</v>
      </c>
      <c r="F24" s="58">
        <v>5.5749128919860627E-2</v>
      </c>
    </row>
    <row r="25" spans="1:6" x14ac:dyDescent="0.25">
      <c r="A25" s="55" t="s">
        <v>190</v>
      </c>
      <c r="B25" s="56">
        <v>104</v>
      </c>
      <c r="C25" s="57">
        <v>4.9820359281437122E-3</v>
      </c>
      <c r="D25" s="58">
        <v>-9.5238095238095247E-3</v>
      </c>
      <c r="E25" s="58">
        <v>-0.12605042016806722</v>
      </c>
      <c r="F25" s="58">
        <v>-0.16800000000000001</v>
      </c>
    </row>
    <row r="26" spans="1:6" x14ac:dyDescent="0.25">
      <c r="A26" s="55" t="s">
        <v>191</v>
      </c>
      <c r="B26" s="56">
        <v>190</v>
      </c>
      <c r="C26" s="57">
        <v>9.1017964071856295E-3</v>
      </c>
      <c r="D26" s="58">
        <v>-1.5544041450777202E-2</v>
      </c>
      <c r="E26" s="58">
        <v>-0.14414414414414414</v>
      </c>
      <c r="F26" s="58">
        <v>-0.24901185770750989</v>
      </c>
    </row>
    <row r="27" spans="1:6" x14ac:dyDescent="0.25">
      <c r="A27" s="55" t="s">
        <v>192</v>
      </c>
      <c r="B27" s="56">
        <v>1724</v>
      </c>
      <c r="C27" s="57">
        <v>8.2586826347305395E-2</v>
      </c>
      <c r="D27" s="58">
        <v>8.1871345029239772E-3</v>
      </c>
      <c r="E27" s="58">
        <v>-7.0619946091644209E-2</v>
      </c>
      <c r="F27" s="58">
        <v>-3.7946428571428568E-2</v>
      </c>
    </row>
    <row r="28" spans="1:6" x14ac:dyDescent="0.25">
      <c r="A28" s="55" t="s">
        <v>95</v>
      </c>
      <c r="B28" s="56">
        <v>749</v>
      </c>
      <c r="C28" s="57">
        <v>3.5880239520958083E-2</v>
      </c>
      <c r="D28" s="58">
        <v>2.6773761713520749E-3</v>
      </c>
      <c r="E28" s="58">
        <v>-0.10727056019070322</v>
      </c>
      <c r="F28" s="58">
        <v>-0.11045130641330166</v>
      </c>
    </row>
    <row r="29" spans="1:6" x14ac:dyDescent="0.25">
      <c r="A29" s="55" t="s">
        <v>96</v>
      </c>
      <c r="B29" s="56">
        <v>1892</v>
      </c>
      <c r="C29" s="57">
        <v>9.0634730538922154E-2</v>
      </c>
      <c r="D29" s="58">
        <v>1.611170784103115E-2</v>
      </c>
      <c r="E29" s="58">
        <v>-4.2510121457489877E-2</v>
      </c>
      <c r="F29" s="58">
        <v>-0.11753731343283583</v>
      </c>
    </row>
    <row r="30" spans="1:6" x14ac:dyDescent="0.25">
      <c r="A30" s="55" t="s">
        <v>97</v>
      </c>
      <c r="B30" s="56">
        <v>76</v>
      </c>
      <c r="C30" s="57">
        <v>3.6407185628742514E-3</v>
      </c>
      <c r="D30" s="58">
        <v>-0.05</v>
      </c>
      <c r="E30" s="58">
        <v>-0.21649484536082475</v>
      </c>
      <c r="F30" s="58">
        <v>-0.36134453781512604</v>
      </c>
    </row>
    <row r="31" spans="1:6" x14ac:dyDescent="0.25">
      <c r="A31" s="55" t="s">
        <v>98</v>
      </c>
      <c r="B31" s="56">
        <v>283</v>
      </c>
      <c r="C31" s="57">
        <v>1.3556886227544911E-2</v>
      </c>
      <c r="D31" s="58">
        <v>5.9925093632958802E-2</v>
      </c>
      <c r="E31" s="58">
        <v>4.0441176470588237E-2</v>
      </c>
      <c r="F31" s="58">
        <v>7.1174377224199285E-3</v>
      </c>
    </row>
    <row r="32" spans="1:6" x14ac:dyDescent="0.25">
      <c r="A32" s="55" t="s">
        <v>99</v>
      </c>
      <c r="B32" s="56">
        <v>1011</v>
      </c>
      <c r="C32" s="57">
        <v>4.8431137724550898E-2</v>
      </c>
      <c r="D32" s="58">
        <v>-1.7492711370262391E-2</v>
      </c>
      <c r="E32" s="58">
        <v>-3.7142857142857144E-2</v>
      </c>
      <c r="F32" s="58">
        <v>-0.13957446808510637</v>
      </c>
    </row>
    <row r="33" spans="1:9" x14ac:dyDescent="0.25">
      <c r="A33" s="55" t="s">
        <v>100</v>
      </c>
      <c r="B33" s="56">
        <v>806</v>
      </c>
      <c r="C33" s="57">
        <v>3.8610778443113773E-2</v>
      </c>
      <c r="D33" s="58">
        <v>-3.0084235860409144E-2</v>
      </c>
      <c r="E33" s="58">
        <v>-9.3363329583802029E-2</v>
      </c>
      <c r="F33" s="58">
        <v>-0.13240043057050593</v>
      </c>
    </row>
    <row r="34" spans="1:9" x14ac:dyDescent="0.25">
      <c r="A34" s="55" t="s">
        <v>101</v>
      </c>
      <c r="B34" s="56">
        <v>722</v>
      </c>
      <c r="C34" s="57">
        <v>3.4586826347305387E-2</v>
      </c>
      <c r="D34" s="58">
        <v>4.172461752433936E-3</v>
      </c>
      <c r="E34" s="58">
        <v>-0.10532837670384139</v>
      </c>
      <c r="F34" s="58">
        <v>-3.8615179760319571E-2</v>
      </c>
    </row>
    <row r="35" spans="1:9" x14ac:dyDescent="0.25">
      <c r="A35" s="55" t="s">
        <v>102</v>
      </c>
      <c r="B35" s="56">
        <v>594</v>
      </c>
      <c r="C35" s="57">
        <v>2.845508982035928E-2</v>
      </c>
      <c r="D35" s="58">
        <v>-3.3557046979865771E-3</v>
      </c>
      <c r="E35" s="58">
        <v>-7.3322932917316688E-2</v>
      </c>
      <c r="F35" s="58">
        <v>-0.21739130434782608</v>
      </c>
    </row>
    <row r="36" spans="1:9" x14ac:dyDescent="0.25">
      <c r="A36" s="55" t="s">
        <v>103</v>
      </c>
      <c r="B36" s="56">
        <v>163</v>
      </c>
      <c r="C36" s="57">
        <v>7.8083832335329338E-3</v>
      </c>
      <c r="D36" s="58">
        <v>2.5157232704402517E-2</v>
      </c>
      <c r="E36" s="58">
        <v>-6.8571428571428575E-2</v>
      </c>
      <c r="F36" s="58">
        <v>-0.20098039215686275</v>
      </c>
    </row>
    <row r="37" spans="1:9" x14ac:dyDescent="0.25">
      <c r="A37" s="55" t="s">
        <v>104</v>
      </c>
      <c r="B37" s="56">
        <v>108</v>
      </c>
      <c r="C37" s="57">
        <v>5.1736526946107786E-3</v>
      </c>
      <c r="D37" s="58">
        <v>0</v>
      </c>
      <c r="E37" s="58">
        <v>-8.4745762711864403E-2</v>
      </c>
      <c r="F37" s="58">
        <v>-4.4247787610619468E-2</v>
      </c>
    </row>
    <row r="38" spans="1:9" x14ac:dyDescent="0.25">
      <c r="A38" s="55" t="s">
        <v>105</v>
      </c>
      <c r="B38" s="56">
        <v>305</v>
      </c>
      <c r="C38" s="57">
        <v>1.4610778443113773E-2</v>
      </c>
      <c r="D38" s="58">
        <v>7.0175438596491224E-2</v>
      </c>
      <c r="E38" s="58">
        <v>6.2717770034843204E-2</v>
      </c>
      <c r="F38" s="58">
        <v>-0.10029498525073746</v>
      </c>
    </row>
    <row r="39" spans="1:9" x14ac:dyDescent="0.25">
      <c r="A39" s="55" t="s">
        <v>106</v>
      </c>
      <c r="B39" s="56">
        <v>1408</v>
      </c>
      <c r="C39" s="57">
        <v>6.7449101796407188E-2</v>
      </c>
      <c r="D39" s="58">
        <v>4.9964311206281229E-3</v>
      </c>
      <c r="E39" s="58">
        <v>-8.5120207927225466E-2</v>
      </c>
      <c r="F39" s="58">
        <v>-0.10886075949367088</v>
      </c>
    </row>
    <row r="40" spans="1:9" x14ac:dyDescent="0.25">
      <c r="A40" s="59" t="s">
        <v>29</v>
      </c>
      <c r="B40" s="201">
        <v>20875</v>
      </c>
      <c r="C40" s="61">
        <v>1</v>
      </c>
      <c r="D40" s="58">
        <v>3.1717045509154691E-3</v>
      </c>
      <c r="E40" s="58">
        <v>-5.3030303030303032E-2</v>
      </c>
      <c r="F40" s="58">
        <v>-0.10622538105840042</v>
      </c>
    </row>
    <row r="42" spans="1:9" x14ac:dyDescent="0.25">
      <c r="A42" s="43" t="s">
        <v>34</v>
      </c>
    </row>
    <row r="43" spans="1:9" hidden="1" x14ac:dyDescent="0.25">
      <c r="A43" s="36"/>
      <c r="B43" s="36"/>
      <c r="C43" s="36"/>
      <c r="D43" s="36"/>
      <c r="E43" s="36"/>
      <c r="F43" s="36"/>
      <c r="G43" s="36"/>
      <c r="H43" s="36"/>
      <c r="I43" s="36"/>
    </row>
    <row r="44" spans="1:9" s="36" customFormat="1" hidden="1" x14ac:dyDescent="0.25">
      <c r="B44" s="36" t="s">
        <v>181</v>
      </c>
    </row>
    <row r="45" spans="1:9" s="36" customFormat="1" hidden="1" x14ac:dyDescent="0.25">
      <c r="B45" s="36">
        <v>2023</v>
      </c>
      <c r="C45" s="36">
        <v>2022</v>
      </c>
      <c r="D45" s="36">
        <v>2021</v>
      </c>
      <c r="E45" s="36">
        <v>2008</v>
      </c>
    </row>
    <row r="46" spans="1:9" s="36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418</v>
      </c>
    </row>
    <row r="47" spans="1:9" s="36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160</v>
      </c>
    </row>
    <row r="48" spans="1:9" s="36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1863</v>
      </c>
    </row>
    <row r="49" spans="1:5" s="36" customFormat="1" hidden="1" x14ac:dyDescent="0.25">
      <c r="A49" t="s">
        <v>80</v>
      </c>
      <c r="B49">
        <v>66</v>
      </c>
      <c r="C49">
        <v>62</v>
      </c>
      <c r="D49">
        <v>56</v>
      </c>
      <c r="E49">
        <v>96</v>
      </c>
    </row>
    <row r="50" spans="1:5" s="36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232</v>
      </c>
    </row>
    <row r="51" spans="1:5" s="36" customFormat="1" hidden="1" x14ac:dyDescent="0.25">
      <c r="A51" t="s">
        <v>82</v>
      </c>
      <c r="B51">
        <v>80</v>
      </c>
      <c r="C51">
        <v>84</v>
      </c>
      <c r="D51">
        <v>84</v>
      </c>
      <c r="E51">
        <v>92</v>
      </c>
    </row>
    <row r="52" spans="1:5" s="36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291</v>
      </c>
    </row>
    <row r="53" spans="1:5" s="36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2675</v>
      </c>
    </row>
    <row r="54" spans="1:5" s="36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689</v>
      </c>
    </row>
    <row r="55" spans="1:5" s="36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1500</v>
      </c>
    </row>
    <row r="56" spans="1:5" s="36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1500</v>
      </c>
    </row>
    <row r="57" spans="1:5" s="36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865</v>
      </c>
    </row>
    <row r="58" spans="1:5" s="36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949</v>
      </c>
    </row>
    <row r="59" spans="1:5" s="36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662</v>
      </c>
    </row>
    <row r="60" spans="1:5" s="36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292</v>
      </c>
    </row>
    <row r="61" spans="1:5" s="36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127</v>
      </c>
    </row>
    <row r="62" spans="1:5" s="36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268</v>
      </c>
    </row>
    <row r="63" spans="1:5" s="36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1830</v>
      </c>
    </row>
    <row r="64" spans="1:5" s="36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865</v>
      </c>
    </row>
    <row r="65" spans="1:29" s="36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2239</v>
      </c>
    </row>
    <row r="66" spans="1:29" s="36" customFormat="1" hidden="1" x14ac:dyDescent="0.25">
      <c r="A66" t="s">
        <v>97</v>
      </c>
      <c r="B66">
        <v>79</v>
      </c>
      <c r="C66">
        <v>80</v>
      </c>
      <c r="D66">
        <v>90</v>
      </c>
      <c r="E66">
        <v>119</v>
      </c>
    </row>
    <row r="67" spans="1:29" s="36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274</v>
      </c>
    </row>
    <row r="68" spans="1:29" s="36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1198</v>
      </c>
    </row>
    <row r="69" spans="1:29" s="36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955</v>
      </c>
    </row>
    <row r="70" spans="1:29" s="36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747</v>
      </c>
    </row>
    <row r="71" spans="1:29" s="36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796</v>
      </c>
    </row>
    <row r="72" spans="1:29" s="36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206</v>
      </c>
    </row>
    <row r="73" spans="1:29" s="36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125</v>
      </c>
    </row>
    <row r="74" spans="1:29" s="36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366</v>
      </c>
    </row>
    <row r="75" spans="1:29" s="36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1636</v>
      </c>
    </row>
    <row r="76" spans="1:29" hidden="1" x14ac:dyDescent="0.25">
      <c r="A76" t="s">
        <v>29</v>
      </c>
      <c r="B76">
        <v>20800</v>
      </c>
      <c r="C76">
        <v>21012</v>
      </c>
      <c r="D76">
        <v>20631</v>
      </c>
      <c r="E76">
        <v>24035</v>
      </c>
      <c r="F76" s="36"/>
      <c r="G76" s="36"/>
      <c r="H76" s="36"/>
      <c r="I76" s="36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</row>
    <row r="77" spans="1:29" hidden="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</row>
    <row r="78" spans="1:29" s="36" customFormat="1" hidden="1" x14ac:dyDescent="0.25">
      <c r="A78" s="251" t="s">
        <v>211</v>
      </c>
      <c r="B78" s="252" t="s">
        <v>311</v>
      </c>
      <c r="C78" s="252" t="s">
        <v>312</v>
      </c>
      <c r="D78" s="252" t="s">
        <v>313</v>
      </c>
      <c r="E78" s="252" t="s">
        <v>314</v>
      </c>
      <c r="F78" s="252" t="s">
        <v>317</v>
      </c>
      <c r="G78" s="252" t="s">
        <v>318</v>
      </c>
      <c r="H78" s="252" t="s">
        <v>319</v>
      </c>
      <c r="I78" s="252" t="s">
        <v>315</v>
      </c>
      <c r="J78" s="252" t="s">
        <v>316</v>
      </c>
      <c r="K78" s="36" t="s">
        <v>216</v>
      </c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</row>
    <row r="79" spans="1:29" s="36" customFormat="1" hidden="1" x14ac:dyDescent="0.25">
      <c r="A79" s="36" t="s">
        <v>212</v>
      </c>
      <c r="B79" s="186">
        <f>+B53+B57+B69+B70+B68</f>
        <v>5655</v>
      </c>
      <c r="C79" s="186">
        <f>+C53+C57+C69+C70+C68</f>
        <v>5697</v>
      </c>
      <c r="D79" s="186">
        <f t="shared" ref="D79:E79" si="0">+D53+D57+D69+D70+D68</f>
        <v>5661</v>
      </c>
      <c r="E79" s="186">
        <f t="shared" si="0"/>
        <v>6440</v>
      </c>
      <c r="F79" s="253">
        <f>($B79-E79)/E79</f>
        <v>-0.12189440993788819</v>
      </c>
      <c r="G79" s="253" t="e">
        <f>($B79-#REF!)/#REF!</f>
        <v>#REF!</v>
      </c>
      <c r="H79" s="253" t="e">
        <f>($B79-#REF!)/#REF!</f>
        <v>#REF!</v>
      </c>
      <c r="I79" s="253">
        <f>($B79-D79)/D79</f>
        <v>-1.0598834128245894E-3</v>
      </c>
      <c r="J79" s="253">
        <f>($B79-C79)/C79</f>
        <v>-7.37230121116377E-3</v>
      </c>
      <c r="K79" s="36" t="s">
        <v>209</v>
      </c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</row>
    <row r="80" spans="1:29" s="36" customFormat="1" hidden="1" x14ac:dyDescent="0.25">
      <c r="A80" s="36" t="s">
        <v>213</v>
      </c>
      <c r="B80" s="186">
        <f>+B47+B48+B55+B58+B65+B66+B75</f>
        <v>7264</v>
      </c>
      <c r="C80" s="186">
        <f>+C47+C48+C55+C58+C65+C66+C75</f>
        <v>7364</v>
      </c>
      <c r="D80" s="186">
        <f t="shared" ref="D80:E80" si="1">+D47+D48+D55+D58+D65+D66+D75</f>
        <v>7170</v>
      </c>
      <c r="E80" s="186">
        <f t="shared" si="1"/>
        <v>8466</v>
      </c>
      <c r="F80" s="253">
        <f t="shared" ref="F80:F83" si="2">($B80-E80)/E80</f>
        <v>-0.14197968343964093</v>
      </c>
      <c r="G80" s="253" t="e">
        <f>($B80-#REF!)/#REF!</f>
        <v>#REF!</v>
      </c>
      <c r="H80" s="253" t="e">
        <f>($B80-#REF!)/#REF!</f>
        <v>#REF!</v>
      </c>
      <c r="I80" s="253">
        <f>($B80-D80)/D80</f>
        <v>1.3110181311018132E-2</v>
      </c>
      <c r="J80" s="253">
        <f>($B80-C80)/C80</f>
        <v>-1.3579576317218903E-2</v>
      </c>
      <c r="K80" s="36" t="s">
        <v>210</v>
      </c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</row>
    <row r="81" spans="1:29" s="36" customFormat="1" hidden="1" x14ac:dyDescent="0.25">
      <c r="A81" s="36" t="s">
        <v>214</v>
      </c>
      <c r="B81" s="186">
        <f>+B46+B49+B51+B56+B60+B62+B67+B64</f>
        <v>3316</v>
      </c>
      <c r="C81" s="186">
        <f>+C46+C49+C51+C56+C60+C62+C67+C64</f>
        <v>3366</v>
      </c>
      <c r="D81" s="186">
        <f t="shared" ref="D81:E81" si="3">+D46+D49+D51+D56+D60+D62+D67+D64</f>
        <v>3335</v>
      </c>
      <c r="E81" s="186">
        <f t="shared" si="3"/>
        <v>3805</v>
      </c>
      <c r="F81" s="253">
        <f t="shared" si="2"/>
        <v>-0.12851511169513799</v>
      </c>
      <c r="G81" s="253" t="e">
        <f>($B81-#REF!)/#REF!</f>
        <v>#REF!</v>
      </c>
      <c r="H81" s="253" t="e">
        <f>($B81-#REF!)/#REF!</f>
        <v>#REF!</v>
      </c>
      <c r="I81" s="253">
        <f>($B81-D81)/D81</f>
        <v>-5.6971514242878558E-3</v>
      </c>
      <c r="J81" s="253">
        <f>($B81-C81)/C81</f>
        <v>-1.4854426619132501E-2</v>
      </c>
      <c r="K81" s="36" t="s">
        <v>217</v>
      </c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</row>
    <row r="82" spans="1:29" s="36" customFormat="1" hidden="1" x14ac:dyDescent="0.25">
      <c r="A82" s="254" t="s">
        <v>215</v>
      </c>
      <c r="B82" s="186">
        <f>+B50+B52+B54+B59+B61+B63+B71+B72+B73+B74</f>
        <v>4565</v>
      </c>
      <c r="C82" s="186">
        <f>+C50+C52+C54+C59+C61+C63+C71+C72+C73+C74</f>
        <v>4585</v>
      </c>
      <c r="D82" s="186">
        <f t="shared" ref="D82:E82" si="4">+D50+D52+D54+D59+D61+D63+D71+D72+D73+D74</f>
        <v>4465</v>
      </c>
      <c r="E82" s="186">
        <f t="shared" si="4"/>
        <v>5324</v>
      </c>
      <c r="F82" s="253">
        <f t="shared" si="2"/>
        <v>-0.14256198347107438</v>
      </c>
      <c r="G82" s="253" t="e">
        <f>($B82-#REF!)/#REF!</f>
        <v>#REF!</v>
      </c>
      <c r="H82" s="253" t="e">
        <f>($B82-#REF!)/#REF!</f>
        <v>#REF!</v>
      </c>
      <c r="I82" s="253">
        <f>($B82-D82)/D82</f>
        <v>2.2396416573348264E-2</v>
      </c>
      <c r="J82" s="253">
        <f>($B82-C82)/C82</f>
        <v>-4.3620501635768813E-3</v>
      </c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</row>
    <row r="83" spans="1:29" s="36" customFormat="1" hidden="1" x14ac:dyDescent="0.25">
      <c r="A83" s="251" t="s">
        <v>132</v>
      </c>
      <c r="B83" s="255">
        <f>SUM(B79:B82)</f>
        <v>20800</v>
      </c>
      <c r="C83" s="255">
        <f>SUM(C79:C82)</f>
        <v>21012</v>
      </c>
      <c r="D83" s="255">
        <f>SUM(D79:D82)</f>
        <v>20631</v>
      </c>
      <c r="E83" s="255">
        <f t="shared" ref="E83" si="5">SUM(E79:E82)</f>
        <v>24035</v>
      </c>
      <c r="F83" s="253">
        <f t="shared" si="2"/>
        <v>-0.13459538173496985</v>
      </c>
      <c r="G83" s="253" t="e">
        <f>($B83-#REF!)/#REF!</f>
        <v>#REF!</v>
      </c>
      <c r="H83" s="253" t="e">
        <f>($B83-#REF!)/#REF!</f>
        <v>#REF!</v>
      </c>
      <c r="I83" s="253">
        <f>($B83-D83)/D83</f>
        <v>8.1915563957151855E-3</v>
      </c>
      <c r="J83" s="253">
        <f>($B83-C83)/C83</f>
        <v>-1.0089472682276794E-2</v>
      </c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</row>
    <row r="84" spans="1:29" hidden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</row>
    <row r="85" spans="1:29" hidden="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</row>
    <row r="86" spans="1:29" hidden="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</row>
    <row r="87" spans="1:29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</row>
    <row r="88" spans="1:29" x14ac:dyDescent="0.25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H79:H83">
    <cfRule type="colorScale" priority="2">
      <colorScale>
        <cfvo type="min"/>
        <cfvo type="max"/>
        <color rgb="FF63BE7B"/>
        <color rgb="FFFFEF9C"/>
      </colorScale>
    </cfRule>
  </conditionalFormatting>
  <conditionalFormatting sqref="I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sheetPr>
    <tabColor theme="9" tint="0.79998168889431442"/>
  </sheetPr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42</v>
      </c>
    </row>
    <row r="5" spans="1:9" x14ac:dyDescent="0.25">
      <c r="A5" s="28" t="s">
        <v>15</v>
      </c>
      <c r="C5" s="28" t="str">
        <f>Índex!A7</f>
        <v>3r trimestre 2025</v>
      </c>
    </row>
    <row r="6" spans="1:9" ht="15.75" thickBot="1" x14ac:dyDescent="0.3">
      <c r="A6" s="30" t="s">
        <v>35</v>
      </c>
      <c r="B6" s="31"/>
      <c r="C6" s="31"/>
      <c r="D6" s="31"/>
      <c r="E6" s="31"/>
      <c r="F6" s="31"/>
      <c r="G6" s="31"/>
      <c r="H6" s="31"/>
      <c r="I6" s="31"/>
    </row>
    <row r="29" spans="1:8" x14ac:dyDescent="0.25">
      <c r="A29" s="43" t="s">
        <v>34</v>
      </c>
    </row>
    <row r="30" spans="1:8" x14ac:dyDescent="0.25">
      <c r="A30" s="43"/>
    </row>
    <row r="31" spans="1:8" ht="30" x14ac:dyDescent="0.25">
      <c r="B31" s="138" t="s">
        <v>36</v>
      </c>
      <c r="C31" s="141" t="s">
        <v>373</v>
      </c>
      <c r="D31" s="141" t="s">
        <v>374</v>
      </c>
      <c r="E31" s="141" t="s">
        <v>375</v>
      </c>
    </row>
    <row r="32" spans="1:8" x14ac:dyDescent="0.25">
      <c r="A32" s="139" t="s">
        <v>29</v>
      </c>
      <c r="B32" s="142">
        <v>315170</v>
      </c>
      <c r="C32" s="46">
        <v>2.7968492636866224E-2</v>
      </c>
      <c r="D32" s="46">
        <v>0.17531893629478254</v>
      </c>
      <c r="E32" s="46">
        <v>0.28959794430305164</v>
      </c>
      <c r="H32" s="72"/>
    </row>
    <row r="33" spans="1:5" x14ac:dyDescent="0.25">
      <c r="A33" s="139" t="s">
        <v>30</v>
      </c>
      <c r="B33" s="143">
        <v>1689280</v>
      </c>
      <c r="C33" s="46">
        <v>2.3973619925684808E-2</v>
      </c>
      <c r="D33" s="46">
        <v>0.13274829998571727</v>
      </c>
      <c r="E33" s="46">
        <v>0.20450262429668778</v>
      </c>
    </row>
    <row r="34" spans="1:5" x14ac:dyDescent="0.25">
      <c r="A34" s="139" t="s">
        <v>31</v>
      </c>
      <c r="B34" s="143">
        <v>2196885</v>
      </c>
      <c r="C34" s="46">
        <v>2.0162853819309809E-2</v>
      </c>
      <c r="D34" s="46">
        <v>0.13363272711510715</v>
      </c>
      <c r="E34" s="46">
        <v>0.14988971577341853</v>
      </c>
    </row>
    <row r="35" spans="1:5" x14ac:dyDescent="0.25">
      <c r="A35" s="139" t="s">
        <v>32</v>
      </c>
      <c r="B35" s="143">
        <v>3176145</v>
      </c>
      <c r="C35" s="46">
        <v>2.0100784953557986E-2</v>
      </c>
      <c r="D35" s="46">
        <v>0.13840730611937677</v>
      </c>
      <c r="E35" s="46">
        <v>0.18599344447406804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sheetPr>
    <tabColor theme="9" tint="0.79998168889431442"/>
  </sheetPr>
  <dimension ref="A1:I53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1" t="s">
        <v>28</v>
      </c>
      <c r="B1" s="209" t="s">
        <v>258</v>
      </c>
    </row>
    <row r="3" spans="1:9" ht="18.75" x14ac:dyDescent="0.3">
      <c r="A3" s="29" t="s">
        <v>41</v>
      </c>
    </row>
    <row r="5" spans="1:9" x14ac:dyDescent="0.25">
      <c r="A5" s="28" t="s">
        <v>16</v>
      </c>
      <c r="C5" s="28" t="str">
        <f>Índex!A7</f>
        <v>3r trimestre 2025</v>
      </c>
    </row>
    <row r="6" spans="1:9" ht="15.75" thickBot="1" x14ac:dyDescent="0.3">
      <c r="A6" s="30" t="str">
        <f>Índex!B28</f>
        <v>Variació interanual llocs de treball assalariat. Baix Llobregat.</v>
      </c>
      <c r="B6" s="31"/>
      <c r="C6" s="31"/>
      <c r="D6" s="31"/>
      <c r="E6" s="31"/>
      <c r="F6" s="31"/>
      <c r="G6" s="31"/>
      <c r="H6" s="31"/>
      <c r="I6" s="31"/>
    </row>
    <row r="29" spans="1:3" x14ac:dyDescent="0.25">
      <c r="A29" s="43" t="s">
        <v>34</v>
      </c>
    </row>
    <row r="30" spans="1:3" x14ac:dyDescent="0.25">
      <c r="A30" s="43"/>
    </row>
    <row r="31" spans="1:3" ht="30.75" customHeight="1" x14ac:dyDescent="0.25">
      <c r="B31" s="141" t="s">
        <v>40</v>
      </c>
      <c r="C31" s="141" t="s">
        <v>39</v>
      </c>
    </row>
    <row r="32" spans="1:3" ht="11.25" hidden="1" customHeight="1" x14ac:dyDescent="0.25">
      <c r="A32" s="271">
        <v>2016</v>
      </c>
      <c r="B32" s="142">
        <v>233221</v>
      </c>
      <c r="C32" s="46">
        <f>(B32-B42)/B42</f>
        <v>8.0732533514983856E-2</v>
      </c>
    </row>
    <row r="33" spans="1:5" x14ac:dyDescent="0.25">
      <c r="A33" s="271">
        <v>2017</v>
      </c>
      <c r="B33" s="142">
        <v>249925</v>
      </c>
      <c r="C33" s="46">
        <f>(B33-B32)/B32</f>
        <v>7.1623052812568339E-2</v>
      </c>
      <c r="D33" s="210"/>
    </row>
    <row r="34" spans="1:5" x14ac:dyDescent="0.25">
      <c r="A34" s="271">
        <v>2018</v>
      </c>
      <c r="B34" s="143">
        <v>260939</v>
      </c>
      <c r="C34" s="46">
        <f>(B34-B33)/B33</f>
        <v>4.406922076622987E-2</v>
      </c>
      <c r="D34" s="146">
        <f>B34-B33</f>
        <v>11014</v>
      </c>
    </row>
    <row r="35" spans="1:5" x14ac:dyDescent="0.25">
      <c r="A35" s="145">
        <v>2019</v>
      </c>
      <c r="B35" s="143">
        <v>268157</v>
      </c>
      <c r="C35" s="46">
        <f>(B35-B34)/B34</f>
        <v>2.766163739418025E-2</v>
      </c>
      <c r="D35" s="146"/>
    </row>
    <row r="36" spans="1:5" x14ac:dyDescent="0.25">
      <c r="A36" s="145">
        <v>2020</v>
      </c>
      <c r="B36" s="143">
        <v>270711</v>
      </c>
      <c r="C36" s="46">
        <f>(B36-B35)/B35</f>
        <v>9.5242712291679875E-3</v>
      </c>
      <c r="D36" s="186"/>
      <c r="E36" s="72"/>
    </row>
    <row r="37" spans="1:5" x14ac:dyDescent="0.25">
      <c r="A37" s="145">
        <v>2021</v>
      </c>
      <c r="B37" s="142">
        <v>276925</v>
      </c>
      <c r="C37" s="46">
        <f t="shared" ref="C37" si="0">(B37-B36)/B36</f>
        <v>2.2954368311594284E-2</v>
      </c>
      <c r="D37" s="186"/>
    </row>
    <row r="38" spans="1:5" x14ac:dyDescent="0.25">
      <c r="A38" s="145">
        <v>2022</v>
      </c>
      <c r="B38" s="142">
        <v>291125</v>
      </c>
      <c r="C38" s="46">
        <f>(B38-B37)/B37</f>
        <v>5.1277421684571632E-2</v>
      </c>
      <c r="D38" s="186"/>
    </row>
    <row r="39" spans="1:5" x14ac:dyDescent="0.25">
      <c r="A39" s="145">
        <v>2023</v>
      </c>
      <c r="B39" s="142">
        <v>303050</v>
      </c>
      <c r="C39" s="46">
        <f>(B39-B38)/B38</f>
        <v>4.0961786174323743E-2</v>
      </c>
      <c r="D39" s="186"/>
      <c r="E39" s="72"/>
    </row>
    <row r="40" spans="1:5" x14ac:dyDescent="0.25">
      <c r="A40" s="145">
        <v>2024</v>
      </c>
      <c r="B40" s="142">
        <v>306595</v>
      </c>
      <c r="C40" s="46">
        <f>(B40-B39)/B39</f>
        <v>1.169773964692295E-2</v>
      </c>
      <c r="D40" s="210"/>
    </row>
    <row r="41" spans="1:5" x14ac:dyDescent="0.25">
      <c r="A41" s="145">
        <v>2025</v>
      </c>
      <c r="B41" s="142">
        <v>315170</v>
      </c>
      <c r="C41" s="46">
        <f>(B41-B40)/B40</f>
        <v>2.7968492636866224E-2</v>
      </c>
      <c r="D41" s="210"/>
      <c r="E41" s="72"/>
    </row>
    <row r="42" spans="1:5" hidden="1" x14ac:dyDescent="0.25">
      <c r="A42" s="202">
        <v>2015</v>
      </c>
      <c r="B42" s="186">
        <v>215799</v>
      </c>
      <c r="C42" s="36"/>
      <c r="D42" s="210"/>
    </row>
    <row r="43" spans="1:5" x14ac:dyDescent="0.25">
      <c r="A43" s="36"/>
      <c r="B43" s="36"/>
      <c r="C43" s="36"/>
    </row>
    <row r="44" spans="1:5" x14ac:dyDescent="0.25">
      <c r="A44" s="36"/>
      <c r="B44" s="36"/>
      <c r="C44" s="36"/>
    </row>
    <row r="45" spans="1:5" x14ac:dyDescent="0.25">
      <c r="A45" s="36"/>
      <c r="B45" s="36"/>
      <c r="C45" s="36"/>
    </row>
    <row r="46" spans="1:5" x14ac:dyDescent="0.25">
      <c r="A46" s="36"/>
      <c r="B46" s="36"/>
      <c r="C46" s="36"/>
    </row>
    <row r="47" spans="1:5" x14ac:dyDescent="0.25">
      <c r="A47" s="36"/>
      <c r="B47" s="36"/>
      <c r="C47" s="36"/>
    </row>
    <row r="48" spans="1:5" x14ac:dyDescent="0.25">
      <c r="A48" s="36"/>
      <c r="B48" s="36"/>
      <c r="C48" s="36"/>
    </row>
    <row r="49" spans="1:3" x14ac:dyDescent="0.25">
      <c r="A49" s="36"/>
      <c r="B49" s="36"/>
      <c r="C49" s="36"/>
    </row>
    <row r="50" spans="1:3" x14ac:dyDescent="0.25">
      <c r="A50" s="36"/>
      <c r="B50" s="36"/>
      <c r="C50" s="36"/>
    </row>
    <row r="51" spans="1:3" x14ac:dyDescent="0.25">
      <c r="A51" s="36"/>
      <c r="B51" s="36"/>
      <c r="C51" s="36"/>
    </row>
    <row r="52" spans="1:3" x14ac:dyDescent="0.25">
      <c r="A52" s="36"/>
      <c r="B52" s="36"/>
      <c r="C52" s="36"/>
    </row>
    <row r="53" spans="1:3" x14ac:dyDescent="0.25">
      <c r="A53" s="36"/>
      <c r="B53" s="36"/>
      <c r="C53" s="36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sheetPr>
    <tabColor theme="9" tint="0.79998168889431442"/>
  </sheetPr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42</v>
      </c>
    </row>
    <row r="5" spans="1:9" x14ac:dyDescent="0.25">
      <c r="A5" s="28" t="s">
        <v>193</v>
      </c>
      <c r="C5" s="28" t="str">
        <f>Índex!A7</f>
        <v>3r trimestre 2025</v>
      </c>
    </row>
    <row r="6" spans="1:9" ht="15.75" thickBot="1" x14ac:dyDescent="0.3">
      <c r="A6" s="30" t="s">
        <v>194</v>
      </c>
      <c r="B6" s="31"/>
      <c r="C6" s="31"/>
      <c r="D6" s="31"/>
      <c r="E6" s="31"/>
      <c r="F6" s="31"/>
      <c r="G6" s="31"/>
      <c r="H6" s="31"/>
      <c r="I6" s="31"/>
    </row>
    <row r="29" spans="1:4" x14ac:dyDescent="0.25">
      <c r="A29" s="43" t="s">
        <v>34</v>
      </c>
    </row>
    <row r="30" spans="1:4" x14ac:dyDescent="0.25">
      <c r="A30" s="43"/>
    </row>
    <row r="31" spans="1:4" ht="30" x14ac:dyDescent="0.25">
      <c r="B31" s="141" t="s">
        <v>373</v>
      </c>
      <c r="C31" s="141" t="s">
        <v>374</v>
      </c>
      <c r="D31" s="141" t="s">
        <v>375</v>
      </c>
    </row>
    <row r="32" spans="1:4" x14ac:dyDescent="0.25">
      <c r="A32" s="147" t="s">
        <v>186</v>
      </c>
      <c r="B32" s="46">
        <v>6.3825320176359437E-3</v>
      </c>
      <c r="C32" s="46">
        <v>1.7853957683911903E-2</v>
      </c>
      <c r="D32" s="46">
        <v>-4.7113549618320608E-2</v>
      </c>
    </row>
    <row r="33" spans="1:4" x14ac:dyDescent="0.25">
      <c r="A33" s="147" t="s">
        <v>187</v>
      </c>
      <c r="B33" s="46">
        <v>2.8077227602168221E-2</v>
      </c>
      <c r="C33" s="46">
        <v>0.20447539673478707</v>
      </c>
      <c r="D33" s="46">
        <v>0.2429128930122966</v>
      </c>
    </row>
    <row r="34" spans="1:4" x14ac:dyDescent="0.25">
      <c r="A34" s="147" t="s">
        <v>188</v>
      </c>
      <c r="B34" s="46">
        <v>5.2267121988237526E-2</v>
      </c>
      <c r="C34" s="46">
        <v>0.38055057745917958</v>
      </c>
      <c r="D34" s="46">
        <v>1.1867176565672495</v>
      </c>
    </row>
    <row r="35" spans="1:4" x14ac:dyDescent="0.25">
      <c r="A35" s="147" t="s">
        <v>132</v>
      </c>
      <c r="B35" s="46">
        <v>2.7968492636866224E-2</v>
      </c>
      <c r="C35" s="46">
        <v>0.17531893629478254</v>
      </c>
      <c r="D35" s="46">
        <v>0.28959794430305164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sheetPr>
    <tabColor theme="9" tint="0.79998168889431442"/>
  </sheetPr>
  <dimension ref="A1:P23"/>
  <sheetViews>
    <sheetView workbookViewId="0"/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5" width="11.42578125" style="1"/>
    <col min="16" max="16" width="11.42578125" style="126"/>
    <col min="17" max="16384" width="11.42578125" style="1"/>
  </cols>
  <sheetData>
    <row r="1" spans="1:7" x14ac:dyDescent="0.25">
      <c r="A1" s="2" t="s">
        <v>28</v>
      </c>
      <c r="C1" s="209" t="s">
        <v>258</v>
      </c>
    </row>
    <row r="3" spans="1:7" ht="18.75" x14ac:dyDescent="0.3">
      <c r="A3" s="29" t="s">
        <v>41</v>
      </c>
    </row>
    <row r="5" spans="1:7" x14ac:dyDescent="0.25">
      <c r="A5" s="28" t="str">
        <f>Índex!A30</f>
        <v>TRGSS1</v>
      </c>
      <c r="C5" s="28" t="str">
        <f>Índex!A7</f>
        <v>3r trimestre 2025</v>
      </c>
    </row>
    <row r="6" spans="1:7" ht="15.75" thickBot="1" x14ac:dyDescent="0.3">
      <c r="A6" s="30" t="str">
        <f>Índex!B30</f>
        <v>Activitats econòmiques més rellevants. Baix Llobregat.</v>
      </c>
      <c r="B6" s="31"/>
      <c r="C6" s="31"/>
      <c r="D6" s="31"/>
      <c r="E6" s="31"/>
      <c r="F6" s="31"/>
    </row>
    <row r="8" spans="1:7" x14ac:dyDescent="0.25">
      <c r="B8" s="53"/>
      <c r="C8" s="53"/>
      <c r="D8" s="304" t="s">
        <v>130</v>
      </c>
      <c r="E8" s="304"/>
      <c r="F8" s="304"/>
    </row>
    <row r="9" spans="1:7" ht="15.75" x14ac:dyDescent="0.25">
      <c r="A9" s="9"/>
      <c r="B9" s="10">
        <v>2025</v>
      </c>
      <c r="C9" s="10" t="s">
        <v>131</v>
      </c>
      <c r="D9" s="10" t="s">
        <v>376</v>
      </c>
      <c r="E9" s="10" t="s">
        <v>377</v>
      </c>
      <c r="F9" s="10" t="s">
        <v>378</v>
      </c>
    </row>
    <row r="10" spans="1:7" x14ac:dyDescent="0.25">
      <c r="A10" s="11" t="s">
        <v>132</v>
      </c>
      <c r="B10" s="12">
        <v>315170</v>
      </c>
      <c r="C10" s="13">
        <v>1</v>
      </c>
      <c r="D10" s="13">
        <v>2.7968492636866224E-2</v>
      </c>
      <c r="E10" s="13">
        <v>0.17531893629478254</v>
      </c>
      <c r="F10" s="13">
        <v>0.28959794430305164</v>
      </c>
      <c r="G10" s="72"/>
    </row>
    <row r="11" spans="1:7" ht="45" x14ac:dyDescent="0.25">
      <c r="A11" s="14" t="s">
        <v>322</v>
      </c>
      <c r="B11" s="15">
        <v>31020</v>
      </c>
      <c r="C11" s="16">
        <v>9.8423073262049049E-2</v>
      </c>
      <c r="D11" s="16">
        <v>3.8847957133288681E-2</v>
      </c>
      <c r="E11" s="16">
        <v>0.13793103448275862</v>
      </c>
      <c r="F11" s="16">
        <v>0.20667522464698332</v>
      </c>
    </row>
    <row r="12" spans="1:7" ht="30" x14ac:dyDescent="0.25">
      <c r="A12" s="14" t="s">
        <v>320</v>
      </c>
      <c r="B12" s="15">
        <v>25390</v>
      </c>
      <c r="C12" s="16">
        <v>8.0559697940793859E-2</v>
      </c>
      <c r="D12" s="16">
        <v>2.5666337611056269E-3</v>
      </c>
      <c r="E12" s="16">
        <v>0.169184011788543</v>
      </c>
      <c r="F12" s="16">
        <v>0.32019550748752079</v>
      </c>
    </row>
    <row r="13" spans="1:7" x14ac:dyDescent="0.25">
      <c r="A13" s="14" t="s">
        <v>329</v>
      </c>
      <c r="B13" s="15">
        <v>20755</v>
      </c>
      <c r="C13" s="16">
        <v>6.5853348986261384E-2</v>
      </c>
      <c r="D13" s="16">
        <v>5.6771894093686354E-2</v>
      </c>
      <c r="E13" s="16">
        <v>0.827346363796443</v>
      </c>
      <c r="F13" s="16">
        <v>1.501808100289296</v>
      </c>
    </row>
    <row r="14" spans="1:7" x14ac:dyDescent="0.25">
      <c r="A14" s="14" t="s">
        <v>321</v>
      </c>
      <c r="B14" s="15">
        <v>17685</v>
      </c>
      <c r="C14" s="16">
        <v>5.611257416632294E-2</v>
      </c>
      <c r="D14" s="16">
        <v>9.12981455064194E-3</v>
      </c>
      <c r="E14" s="16">
        <v>8.1254585473220842E-2</v>
      </c>
      <c r="F14" s="16">
        <v>0.33501924964142826</v>
      </c>
    </row>
    <row r="15" spans="1:7" ht="30" x14ac:dyDescent="0.25">
      <c r="A15" s="14" t="s">
        <v>331</v>
      </c>
      <c r="B15" s="15">
        <v>16600</v>
      </c>
      <c r="C15" s="16">
        <v>5.2669987625725799E-2</v>
      </c>
      <c r="D15" s="16">
        <v>5.2297939778129951E-2</v>
      </c>
      <c r="E15" s="16">
        <v>0.40940736967227032</v>
      </c>
      <c r="F15" s="16">
        <v>0.91200184289334252</v>
      </c>
    </row>
    <row r="16" spans="1:7" x14ac:dyDescent="0.25">
      <c r="A16" s="14" t="s">
        <v>332</v>
      </c>
      <c r="B16" s="15">
        <v>13880</v>
      </c>
      <c r="C16" s="16">
        <v>4.403972459307675E-2</v>
      </c>
      <c r="D16" s="16">
        <v>3.6981695928277922E-2</v>
      </c>
      <c r="E16" s="16">
        <v>0.36211972522080471</v>
      </c>
      <c r="F16" s="16">
        <v>0.98087626659055227</v>
      </c>
    </row>
    <row r="17" spans="1:6" ht="30" x14ac:dyDescent="0.25">
      <c r="A17" s="14" t="s">
        <v>323</v>
      </c>
      <c r="B17" s="15">
        <v>13120</v>
      </c>
      <c r="C17" s="16">
        <v>4.1628327569248343E-2</v>
      </c>
      <c r="D17" s="16">
        <v>2.0217729393468119E-2</v>
      </c>
      <c r="E17" s="16">
        <v>6.1832308190352868E-2</v>
      </c>
      <c r="F17" s="16">
        <v>-0.20633960437965035</v>
      </c>
    </row>
    <row r="18" spans="1:6" x14ac:dyDescent="0.25">
      <c r="A18" s="14" t="s">
        <v>333</v>
      </c>
      <c r="B18" s="15">
        <v>10460</v>
      </c>
      <c r="C18" s="16">
        <v>3.3188437985848904E-2</v>
      </c>
      <c r="D18" s="16">
        <v>2.3984336759667158E-2</v>
      </c>
      <c r="E18" s="16">
        <v>0.1750168501460346</v>
      </c>
      <c r="F18" s="16">
        <v>0.65637371338083927</v>
      </c>
    </row>
    <row r="19" spans="1:6" ht="30" x14ac:dyDescent="0.25">
      <c r="A19" s="14" t="s">
        <v>330</v>
      </c>
      <c r="B19" s="15">
        <v>10355</v>
      </c>
      <c r="C19" s="16">
        <v>3.2855284449662084E-2</v>
      </c>
      <c r="D19" s="16">
        <v>4.860759493670886E-2</v>
      </c>
      <c r="E19" s="16">
        <v>-0.29051044878383009</v>
      </c>
      <c r="F19" s="16">
        <v>0.1212777476989713</v>
      </c>
    </row>
    <row r="20" spans="1:6" ht="30" x14ac:dyDescent="0.25">
      <c r="A20" s="257" t="s">
        <v>324</v>
      </c>
      <c r="B20" s="18">
        <v>8805</v>
      </c>
      <c r="C20" s="19">
        <v>2.7937303677380461E-2</v>
      </c>
      <c r="D20" s="19">
        <v>0.18665768194070081</v>
      </c>
      <c r="E20" s="19">
        <v>0.20008177729317159</v>
      </c>
      <c r="F20" s="19">
        <v>0.12855678031274032</v>
      </c>
    </row>
    <row r="23" spans="1:6" x14ac:dyDescent="0.25">
      <c r="A23" s="43" t="s">
        <v>208</v>
      </c>
    </row>
  </sheetData>
  <mergeCells count="1">
    <mergeCell ref="D8:F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sheetPr>
    <tabColor theme="9" tint="0.79998168889431442"/>
  </sheetPr>
  <dimension ref="A1:D34"/>
  <sheetViews>
    <sheetView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09" t="s">
        <v>258</v>
      </c>
    </row>
    <row r="3" spans="1:4" ht="18.75" x14ac:dyDescent="0.3">
      <c r="A3" s="29" t="str">
        <f>TRGSS1!A3</f>
        <v>LLOCS DE TREBALL. RÈGIM GENERAL SEGURETAT SOCIAL.</v>
      </c>
    </row>
    <row r="5" spans="1:4" x14ac:dyDescent="0.25">
      <c r="A5" s="28" t="str">
        <f>Índex!A31</f>
        <v>TRGSS2</v>
      </c>
      <c r="C5" s="28" t="str">
        <f>Índex!A7</f>
        <v>3r trimestre 2025</v>
      </c>
    </row>
    <row r="6" spans="1:4" ht="15.75" thickBot="1" x14ac:dyDescent="0.3">
      <c r="A6" s="249" t="str">
        <f>Índex!B31</f>
        <v>Dinamisme llocs de treball.</v>
      </c>
      <c r="B6" s="31"/>
      <c r="C6" s="31"/>
      <c r="D6" s="31"/>
    </row>
    <row r="7" spans="1:4" x14ac:dyDescent="0.25">
      <c r="A7" s="293" t="s">
        <v>54</v>
      </c>
      <c r="B7" s="295" t="s">
        <v>55</v>
      </c>
      <c r="C7" s="297" t="s">
        <v>58</v>
      </c>
      <c r="D7" s="297"/>
    </row>
    <row r="8" spans="1:4" x14ac:dyDescent="0.25">
      <c r="A8" s="294"/>
      <c r="B8" s="296"/>
      <c r="C8" s="32" t="s">
        <v>55</v>
      </c>
      <c r="D8" s="32" t="s">
        <v>56</v>
      </c>
    </row>
    <row r="9" spans="1:4" x14ac:dyDescent="0.25">
      <c r="A9" s="33" t="s">
        <v>49</v>
      </c>
      <c r="B9" s="51">
        <v>8805</v>
      </c>
      <c r="C9" s="51">
        <v>1385</v>
      </c>
      <c r="D9" s="52">
        <v>0.18665768194070081</v>
      </c>
    </row>
    <row r="10" spans="1:4" ht="30" x14ac:dyDescent="0.25">
      <c r="A10" s="33" t="s">
        <v>47</v>
      </c>
      <c r="B10" s="51">
        <v>31020</v>
      </c>
      <c r="C10" s="51">
        <v>1160</v>
      </c>
      <c r="D10" s="52">
        <v>3.8847957133288681E-2</v>
      </c>
    </row>
    <row r="11" spans="1:4" x14ac:dyDescent="0.25">
      <c r="A11" s="33" t="s">
        <v>53</v>
      </c>
      <c r="B11" s="51">
        <v>20755</v>
      </c>
      <c r="C11" s="51">
        <v>1115</v>
      </c>
      <c r="D11" s="52">
        <v>5.6771894093686354E-2</v>
      </c>
    </row>
    <row r="12" spans="1:4" x14ac:dyDescent="0.25">
      <c r="A12" s="33" t="s">
        <v>70</v>
      </c>
      <c r="B12" s="51">
        <v>16600</v>
      </c>
      <c r="C12" s="51">
        <v>825</v>
      </c>
      <c r="D12" s="52">
        <v>5.2297939778129951E-2</v>
      </c>
    </row>
    <row r="13" spans="1:4" x14ac:dyDescent="0.25">
      <c r="A13" s="33" t="s">
        <v>173</v>
      </c>
      <c r="B13" s="51">
        <v>2140</v>
      </c>
      <c r="C13" s="51">
        <v>550</v>
      </c>
      <c r="D13" s="52">
        <v>0.34591194968553457</v>
      </c>
    </row>
    <row r="14" spans="1:4" x14ac:dyDescent="0.25">
      <c r="A14" s="33" t="s">
        <v>114</v>
      </c>
      <c r="B14" s="51">
        <v>13880</v>
      </c>
      <c r="C14" s="51">
        <v>495</v>
      </c>
      <c r="D14" s="52">
        <v>3.6981695928277922E-2</v>
      </c>
    </row>
    <row r="15" spans="1:4" x14ac:dyDescent="0.25">
      <c r="A15" s="33" t="s">
        <v>116</v>
      </c>
      <c r="B15" s="51">
        <v>10355</v>
      </c>
      <c r="C15" s="51">
        <v>480</v>
      </c>
      <c r="D15" s="52">
        <v>4.860759493670886E-2</v>
      </c>
    </row>
    <row r="16" spans="1:4" x14ac:dyDescent="0.25">
      <c r="A16" s="33" t="s">
        <v>109</v>
      </c>
      <c r="B16" s="51">
        <v>5890</v>
      </c>
      <c r="C16" s="51">
        <v>340</v>
      </c>
      <c r="D16" s="52">
        <v>6.126126126126126E-2</v>
      </c>
    </row>
    <row r="17" spans="1:4" x14ac:dyDescent="0.25">
      <c r="A17" s="33" t="s">
        <v>113</v>
      </c>
      <c r="B17" s="51">
        <v>7610</v>
      </c>
      <c r="C17" s="51">
        <v>335</v>
      </c>
      <c r="D17" s="52">
        <v>4.6048109965635742E-2</v>
      </c>
    </row>
    <row r="18" spans="1:4" x14ac:dyDescent="0.25">
      <c r="A18" s="33" t="s">
        <v>118</v>
      </c>
      <c r="B18" s="51">
        <v>7225</v>
      </c>
      <c r="C18" s="51">
        <v>335</v>
      </c>
      <c r="D18" s="52">
        <v>4.862119013062409E-2</v>
      </c>
    </row>
    <row r="19" spans="1:4" ht="15" customHeight="1" x14ac:dyDescent="0.25">
      <c r="A19" s="298" t="s">
        <v>57</v>
      </c>
      <c r="B19" s="300" t="s">
        <v>55</v>
      </c>
      <c r="C19" s="301" t="s">
        <v>58</v>
      </c>
      <c r="D19" s="301"/>
    </row>
    <row r="20" spans="1:4" x14ac:dyDescent="0.25">
      <c r="A20" s="299"/>
      <c r="B20" s="296"/>
      <c r="C20" s="32" t="s">
        <v>55</v>
      </c>
      <c r="D20" s="32" t="s">
        <v>56</v>
      </c>
    </row>
    <row r="21" spans="1:4" x14ac:dyDescent="0.25">
      <c r="A21" s="77" t="s">
        <v>127</v>
      </c>
      <c r="B21" s="34">
        <v>4415</v>
      </c>
      <c r="C21" s="34">
        <v>-215</v>
      </c>
      <c r="D21" s="35">
        <v>-4.6436285097192227E-2</v>
      </c>
    </row>
    <row r="22" spans="1:4" x14ac:dyDescent="0.25">
      <c r="A22" s="77" t="s">
        <v>140</v>
      </c>
      <c r="B22" s="34">
        <v>5465</v>
      </c>
      <c r="C22" s="34">
        <v>-200</v>
      </c>
      <c r="D22" s="35">
        <v>-3.5304501323918797E-2</v>
      </c>
    </row>
    <row r="23" spans="1:4" x14ac:dyDescent="0.25">
      <c r="A23" s="77" t="s">
        <v>167</v>
      </c>
      <c r="B23" s="34">
        <v>855</v>
      </c>
      <c r="C23" s="34">
        <v>-145</v>
      </c>
      <c r="D23" s="35">
        <v>-0.14499999999999999</v>
      </c>
    </row>
    <row r="24" spans="1:4" ht="16.5" customHeight="1" x14ac:dyDescent="0.25">
      <c r="A24" s="77" t="s">
        <v>154</v>
      </c>
      <c r="B24" s="34">
        <v>2170</v>
      </c>
      <c r="C24" s="34">
        <v>-135</v>
      </c>
      <c r="D24" s="35">
        <v>-5.8568329718004339E-2</v>
      </c>
    </row>
    <row r="25" spans="1:4" x14ac:dyDescent="0.25">
      <c r="A25" s="77" t="s">
        <v>122</v>
      </c>
      <c r="B25" s="34">
        <v>1325</v>
      </c>
      <c r="C25" s="34">
        <v>-105</v>
      </c>
      <c r="D25" s="35">
        <v>-7.3426573426573424E-2</v>
      </c>
    </row>
    <row r="26" spans="1:4" x14ac:dyDescent="0.25">
      <c r="A26" s="77" t="s">
        <v>147</v>
      </c>
      <c r="B26" s="34">
        <v>2885</v>
      </c>
      <c r="C26" s="34">
        <v>-95</v>
      </c>
      <c r="D26" s="35">
        <v>-3.1879194630872486E-2</v>
      </c>
    </row>
    <row r="27" spans="1:4" x14ac:dyDescent="0.25">
      <c r="A27" s="77" t="s">
        <v>62</v>
      </c>
      <c r="B27" s="34">
        <v>3485</v>
      </c>
      <c r="C27" s="34">
        <v>-95</v>
      </c>
      <c r="D27" s="35">
        <v>-2.6536312849162011E-2</v>
      </c>
    </row>
    <row r="28" spans="1:4" x14ac:dyDescent="0.25">
      <c r="A28" s="77" t="s">
        <v>164</v>
      </c>
      <c r="B28" s="34">
        <v>1210</v>
      </c>
      <c r="C28" s="34">
        <v>-85</v>
      </c>
      <c r="D28" s="35">
        <v>-6.5637065637065631E-2</v>
      </c>
    </row>
    <row r="29" spans="1:4" x14ac:dyDescent="0.25">
      <c r="A29" s="77" t="s">
        <v>121</v>
      </c>
      <c r="B29" s="34">
        <v>2095</v>
      </c>
      <c r="C29" s="34">
        <v>-80</v>
      </c>
      <c r="D29" s="35">
        <v>-3.6781609195402298E-2</v>
      </c>
    </row>
    <row r="30" spans="1:4" x14ac:dyDescent="0.25">
      <c r="A30" s="268" t="s">
        <v>63</v>
      </c>
      <c r="B30" s="45">
        <v>6965</v>
      </c>
      <c r="C30" s="45">
        <v>-70</v>
      </c>
      <c r="D30" s="203">
        <v>-9.9502487562189053E-3</v>
      </c>
    </row>
    <row r="31" spans="1:4" x14ac:dyDescent="0.25">
      <c r="A31" s="225"/>
      <c r="B31" s="226"/>
      <c r="C31" s="226"/>
      <c r="D31" s="227"/>
    </row>
    <row r="33" spans="1:1" x14ac:dyDescent="0.25">
      <c r="A33" s="43" t="s">
        <v>208</v>
      </c>
    </row>
    <row r="34" spans="1:1" x14ac:dyDescent="0.25">
      <c r="A34" s="43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7">
        <v>100</v>
      </c>
      <c r="C4" s="23">
        <f>B4/$B$92</f>
        <v>3.5244153875975821E-4</v>
      </c>
      <c r="D4">
        <v>95</v>
      </c>
      <c r="G4" t="s">
        <v>140</v>
      </c>
      <c r="H4" s="47">
        <v>5795</v>
      </c>
      <c r="I4" s="23">
        <v>2.0423987171127988E-2</v>
      </c>
      <c r="J4">
        <v>5785</v>
      </c>
      <c r="M4" t="s">
        <v>118</v>
      </c>
      <c r="N4" s="47">
        <v>2675</v>
      </c>
      <c r="O4" s="23">
        <v>9.4278111618235332E-3</v>
      </c>
      <c r="P4">
        <v>3115</v>
      </c>
      <c r="Q4">
        <v>-440</v>
      </c>
      <c r="R4" s="27">
        <v>-0.14125200642054575</v>
      </c>
    </row>
    <row r="5" spans="1:18" x14ac:dyDescent="0.25">
      <c r="A5" t="s">
        <v>133</v>
      </c>
      <c r="B5" s="47">
        <v>60</v>
      </c>
      <c r="C5" s="23">
        <f t="shared" ref="C5:C68" si="0">B5/$B$92</f>
        <v>2.1146492325585493E-4</v>
      </c>
      <c r="D5">
        <v>70</v>
      </c>
      <c r="G5" t="s">
        <v>112</v>
      </c>
      <c r="H5" s="47">
        <v>1495</v>
      </c>
      <c r="I5" s="23">
        <v>5.2690010044583856E-3</v>
      </c>
      <c r="J5">
        <v>1405</v>
      </c>
      <c r="M5" t="s">
        <v>110</v>
      </c>
      <c r="N5" s="47">
        <v>4435</v>
      </c>
      <c r="O5" s="23">
        <v>1.5630782243995278E-2</v>
      </c>
      <c r="P5">
        <v>4745</v>
      </c>
      <c r="Q5">
        <v>-310</v>
      </c>
      <c r="R5" s="27">
        <v>-6.5331928345626969E-2</v>
      </c>
    </row>
    <row r="6" spans="1:18" x14ac:dyDescent="0.25">
      <c r="A6" t="s">
        <v>134</v>
      </c>
      <c r="B6" s="47">
        <v>0</v>
      </c>
      <c r="C6" s="23">
        <f t="shared" si="0"/>
        <v>0</v>
      </c>
      <c r="D6">
        <v>5</v>
      </c>
      <c r="G6" t="s">
        <v>146</v>
      </c>
      <c r="H6" s="47">
        <v>1015</v>
      </c>
      <c r="I6" s="23">
        <v>3.5772816184115458E-3</v>
      </c>
      <c r="J6">
        <v>930</v>
      </c>
      <c r="M6" t="s">
        <v>127</v>
      </c>
      <c r="N6" s="47">
        <v>4660</v>
      </c>
      <c r="O6" s="23">
        <v>1.6423775706204732E-2</v>
      </c>
      <c r="P6">
        <v>4920</v>
      </c>
      <c r="Q6">
        <v>-260</v>
      </c>
      <c r="R6" s="27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7">
        <v>3340</v>
      </c>
      <c r="I7" s="23">
        <v>1.1771547394575924E-2</v>
      </c>
      <c r="J7">
        <v>3180</v>
      </c>
      <c r="M7" t="s">
        <v>45</v>
      </c>
      <c r="N7" s="47">
        <v>25895</v>
      </c>
      <c r="O7" s="23">
        <v>9.1264736461839399E-2</v>
      </c>
      <c r="P7">
        <v>26110</v>
      </c>
      <c r="Q7">
        <v>-215</v>
      </c>
      <c r="R7" s="27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7">
        <v>4660</v>
      </c>
      <c r="I8" s="23">
        <v>1.6423775706204732E-2</v>
      </c>
      <c r="J8">
        <v>4920</v>
      </c>
      <c r="M8" t="s">
        <v>164</v>
      </c>
      <c r="N8" s="47">
        <v>1185</v>
      </c>
      <c r="O8" s="23">
        <v>4.1764322343031349E-3</v>
      </c>
      <c r="P8">
        <v>1360</v>
      </c>
      <c r="Q8">
        <v>-175</v>
      </c>
      <c r="R8" s="27">
        <v>-0.12867647058823528</v>
      </c>
    </row>
    <row r="9" spans="1:18" x14ac:dyDescent="0.25">
      <c r="A9" t="s">
        <v>137</v>
      </c>
      <c r="B9" s="47">
        <v>0</v>
      </c>
      <c r="C9" s="23">
        <f t="shared" si="0"/>
        <v>0</v>
      </c>
      <c r="D9">
        <v>0</v>
      </c>
      <c r="G9" t="s">
        <v>149</v>
      </c>
      <c r="H9" s="47">
        <v>3240</v>
      </c>
      <c r="I9" s="23">
        <v>1.1419105855816167E-2</v>
      </c>
      <c r="J9">
        <v>3195</v>
      </c>
      <c r="M9" t="s">
        <v>121</v>
      </c>
      <c r="N9" s="47">
        <v>2395</v>
      </c>
      <c r="O9" s="23">
        <v>8.4409748532962101E-3</v>
      </c>
      <c r="P9">
        <v>2470</v>
      </c>
      <c r="Q9">
        <v>-75</v>
      </c>
      <c r="R9" s="27">
        <v>-3.0364372469635626E-2</v>
      </c>
    </row>
    <row r="10" spans="1:18" x14ac:dyDescent="0.25">
      <c r="A10" t="s">
        <v>138</v>
      </c>
      <c r="B10" s="47">
        <v>140</v>
      </c>
      <c r="C10" s="23">
        <f t="shared" si="0"/>
        <v>4.9341815426366155E-4</v>
      </c>
      <c r="D10">
        <v>130</v>
      </c>
      <c r="G10" t="s">
        <v>150</v>
      </c>
      <c r="H10" s="47">
        <v>2680</v>
      </c>
      <c r="I10" s="23">
        <v>9.4454332387615206E-3</v>
      </c>
      <c r="J10">
        <v>2635</v>
      </c>
      <c r="M10" t="s">
        <v>52</v>
      </c>
      <c r="N10" s="47">
        <v>4860</v>
      </c>
      <c r="O10" s="23">
        <v>1.712865878372425E-2</v>
      </c>
      <c r="P10">
        <v>4900</v>
      </c>
      <c r="Q10">
        <v>-40</v>
      </c>
      <c r="R10" s="27">
        <v>-8.1632653061224497E-3</v>
      </c>
    </row>
    <row r="11" spans="1:18" x14ac:dyDescent="0.25">
      <c r="A11" t="s">
        <v>139</v>
      </c>
      <c r="B11" s="47">
        <v>0</v>
      </c>
      <c r="C11" s="23">
        <f t="shared" si="0"/>
        <v>0</v>
      </c>
      <c r="D11">
        <v>0</v>
      </c>
      <c r="G11" t="s">
        <v>151</v>
      </c>
      <c r="H11" s="47">
        <v>1075</v>
      </c>
      <c r="I11" s="23">
        <v>3.788746541667401E-3</v>
      </c>
      <c r="J11">
        <v>995</v>
      </c>
      <c r="M11" t="s">
        <v>140</v>
      </c>
      <c r="N11" s="47">
        <v>5795</v>
      </c>
      <c r="O11" s="23">
        <v>2.0423987171127988E-2</v>
      </c>
      <c r="P11">
        <v>5785</v>
      </c>
      <c r="Q11">
        <v>10</v>
      </c>
      <c r="R11" s="27">
        <v>1.7286084701815039E-3</v>
      </c>
    </row>
    <row r="12" spans="1:18" x14ac:dyDescent="0.25">
      <c r="A12" t="s">
        <v>140</v>
      </c>
      <c r="B12" s="47">
        <v>5795</v>
      </c>
      <c r="C12" s="23">
        <f t="shared" si="0"/>
        <v>2.0423987171127988E-2</v>
      </c>
      <c r="D12">
        <v>5785</v>
      </c>
      <c r="G12" t="s">
        <v>63</v>
      </c>
      <c r="H12" s="47">
        <v>7145</v>
      </c>
      <c r="I12" s="23">
        <v>2.5181947944384726E-2</v>
      </c>
      <c r="J12">
        <v>7075</v>
      </c>
      <c r="M12" t="s">
        <v>149</v>
      </c>
      <c r="N12" s="47">
        <v>3240</v>
      </c>
      <c r="O12" s="23">
        <v>1.1419105855816167E-2</v>
      </c>
      <c r="P12">
        <v>3195</v>
      </c>
      <c r="Q12">
        <v>45</v>
      </c>
      <c r="R12" s="27">
        <v>1.4084507042253521E-2</v>
      </c>
    </row>
    <row r="13" spans="1:18" x14ac:dyDescent="0.25">
      <c r="A13" t="s">
        <v>112</v>
      </c>
      <c r="B13" s="47">
        <v>1495</v>
      </c>
      <c r="C13" s="23">
        <f t="shared" si="0"/>
        <v>5.2690010044583856E-3</v>
      </c>
      <c r="D13">
        <v>1405</v>
      </c>
      <c r="G13" t="s">
        <v>153</v>
      </c>
      <c r="H13" s="47">
        <v>950</v>
      </c>
      <c r="I13" s="23">
        <v>3.3481946182177032E-3</v>
      </c>
      <c r="J13">
        <v>865</v>
      </c>
      <c r="M13" t="s">
        <v>150</v>
      </c>
      <c r="N13" s="47">
        <v>2680</v>
      </c>
      <c r="O13" s="23">
        <v>9.4454332387615206E-3</v>
      </c>
      <c r="P13">
        <v>2635</v>
      </c>
      <c r="Q13">
        <v>45</v>
      </c>
      <c r="R13" s="27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7">
        <v>2630</v>
      </c>
      <c r="I14" s="23">
        <v>9.2692124693816418E-3</v>
      </c>
      <c r="J14">
        <v>2260</v>
      </c>
      <c r="M14" t="s">
        <v>125</v>
      </c>
      <c r="N14" s="47">
        <v>1425</v>
      </c>
      <c r="O14" s="23">
        <v>5.0222919273265549E-3</v>
      </c>
      <c r="P14">
        <v>1380</v>
      </c>
      <c r="Q14">
        <v>45</v>
      </c>
      <c r="R14" s="27">
        <v>3.2608695652173912E-2</v>
      </c>
    </row>
    <row r="15" spans="1:18" x14ac:dyDescent="0.25">
      <c r="A15" t="s">
        <v>142</v>
      </c>
      <c r="B15" s="47">
        <v>800</v>
      </c>
      <c r="C15" s="23">
        <f t="shared" si="0"/>
        <v>2.8195323100780657E-3</v>
      </c>
      <c r="D15">
        <v>865</v>
      </c>
      <c r="G15" t="s">
        <v>62</v>
      </c>
      <c r="H15" s="47">
        <v>3480</v>
      </c>
      <c r="I15" s="23">
        <v>1.2264965548839586E-2</v>
      </c>
      <c r="J15">
        <v>3360</v>
      </c>
      <c r="M15" t="s">
        <v>115</v>
      </c>
      <c r="N15" s="47">
        <v>1550</v>
      </c>
      <c r="O15" s="23">
        <v>5.4628438507762526E-3</v>
      </c>
      <c r="P15">
        <v>1495</v>
      </c>
      <c r="Q15">
        <v>55</v>
      </c>
      <c r="R15" s="27">
        <v>3.678929765886288E-2</v>
      </c>
    </row>
    <row r="16" spans="1:18" x14ac:dyDescent="0.25">
      <c r="A16" t="s">
        <v>143</v>
      </c>
      <c r="B16" s="47">
        <v>645</v>
      </c>
      <c r="C16" s="23">
        <f t="shared" si="0"/>
        <v>2.2732479250004408E-3</v>
      </c>
      <c r="D16">
        <v>685</v>
      </c>
      <c r="G16" t="s">
        <v>110</v>
      </c>
      <c r="H16" s="47">
        <v>4435</v>
      </c>
      <c r="I16" s="23">
        <v>1.5630782243995278E-2</v>
      </c>
      <c r="J16">
        <v>4745</v>
      </c>
      <c r="M16" t="s">
        <v>63</v>
      </c>
      <c r="N16" s="47">
        <v>7145</v>
      </c>
      <c r="O16" s="23">
        <v>2.5181947944384726E-2</v>
      </c>
      <c r="P16">
        <v>7075</v>
      </c>
      <c r="Q16">
        <v>70</v>
      </c>
      <c r="R16" s="27">
        <v>9.893992932862191E-3</v>
      </c>
    </row>
    <row r="17" spans="1:18" x14ac:dyDescent="0.25">
      <c r="A17" t="s">
        <v>144</v>
      </c>
      <c r="B17" s="47">
        <v>20</v>
      </c>
      <c r="C17" s="23">
        <f t="shared" si="0"/>
        <v>7.0488307751951642E-5</v>
      </c>
      <c r="D17">
        <v>20</v>
      </c>
      <c r="G17" t="s">
        <v>129</v>
      </c>
      <c r="H17" s="47">
        <v>1155</v>
      </c>
      <c r="I17" s="23">
        <v>4.0706997726752073E-3</v>
      </c>
      <c r="J17">
        <v>1060</v>
      </c>
      <c r="M17" t="s">
        <v>161</v>
      </c>
      <c r="N17" s="47">
        <v>1215</v>
      </c>
      <c r="O17" s="23">
        <v>4.2821646959310625E-3</v>
      </c>
      <c r="P17">
        <v>1140</v>
      </c>
      <c r="Q17">
        <v>75</v>
      </c>
      <c r="R17" s="27">
        <v>6.5789473684210523E-2</v>
      </c>
    </row>
    <row r="18" spans="1:18" x14ac:dyDescent="0.25">
      <c r="A18" t="s">
        <v>145</v>
      </c>
      <c r="B18" s="47">
        <v>490</v>
      </c>
      <c r="C18" s="23">
        <f t="shared" si="0"/>
        <v>1.7269635399228152E-3</v>
      </c>
      <c r="D18">
        <v>435</v>
      </c>
      <c r="G18" t="s">
        <v>157</v>
      </c>
      <c r="H18" s="47">
        <v>2575</v>
      </c>
      <c r="I18" s="23">
        <v>9.075369623063774E-3</v>
      </c>
      <c r="J18">
        <v>2295</v>
      </c>
      <c r="M18" t="s">
        <v>167</v>
      </c>
      <c r="N18" s="47">
        <v>870</v>
      </c>
      <c r="O18" s="23">
        <v>3.0662413872098965E-3</v>
      </c>
      <c r="P18">
        <v>795</v>
      </c>
      <c r="Q18">
        <v>75</v>
      </c>
      <c r="R18" s="27">
        <v>9.4339622641509441E-2</v>
      </c>
    </row>
    <row r="19" spans="1:18" x14ac:dyDescent="0.25">
      <c r="A19" t="s">
        <v>146</v>
      </c>
      <c r="B19" s="47">
        <v>1015</v>
      </c>
      <c r="C19" s="23">
        <f t="shared" si="0"/>
        <v>3.5772816184115458E-3</v>
      </c>
      <c r="D19">
        <v>930</v>
      </c>
      <c r="G19" t="s">
        <v>161</v>
      </c>
      <c r="H19" s="47">
        <v>1215</v>
      </c>
      <c r="I19" s="23">
        <v>4.2821646959310625E-3</v>
      </c>
      <c r="J19">
        <v>1140</v>
      </c>
      <c r="M19" t="s">
        <v>151</v>
      </c>
      <c r="N19" s="47">
        <v>1075</v>
      </c>
      <c r="O19" s="23">
        <v>3.788746541667401E-3</v>
      </c>
      <c r="P19">
        <v>995</v>
      </c>
      <c r="Q19">
        <v>80</v>
      </c>
      <c r="R19" s="27">
        <v>8.0402010050251257E-2</v>
      </c>
    </row>
    <row r="20" spans="1:18" x14ac:dyDescent="0.25">
      <c r="A20" t="s">
        <v>147</v>
      </c>
      <c r="B20" s="47">
        <v>3340</v>
      </c>
      <c r="C20" s="23">
        <f t="shared" si="0"/>
        <v>1.1771547394575924E-2</v>
      </c>
      <c r="D20">
        <v>3180</v>
      </c>
      <c r="G20" t="s">
        <v>50</v>
      </c>
      <c r="H20" s="47">
        <v>4650</v>
      </c>
      <c r="I20" s="23">
        <v>1.6388531552328757E-2</v>
      </c>
      <c r="J20">
        <v>4430</v>
      </c>
      <c r="M20" t="s">
        <v>111</v>
      </c>
      <c r="N20" s="47">
        <v>4010</v>
      </c>
      <c r="O20" s="23">
        <v>1.4132905704266304E-2</v>
      </c>
      <c r="P20">
        <v>3930</v>
      </c>
      <c r="Q20">
        <v>80</v>
      </c>
      <c r="R20" s="27">
        <v>2.0356234096692113E-2</v>
      </c>
    </row>
    <row r="21" spans="1:18" x14ac:dyDescent="0.25">
      <c r="A21" t="s">
        <v>148</v>
      </c>
      <c r="B21" s="47">
        <v>0</v>
      </c>
      <c r="C21" s="23">
        <f t="shared" si="0"/>
        <v>0</v>
      </c>
      <c r="D21">
        <v>0</v>
      </c>
      <c r="G21" t="s">
        <v>125</v>
      </c>
      <c r="H21" s="47">
        <v>1425</v>
      </c>
      <c r="I21" s="23">
        <v>5.0222919273265549E-3</v>
      </c>
      <c r="J21">
        <v>1380</v>
      </c>
      <c r="M21" t="s">
        <v>146</v>
      </c>
      <c r="N21" s="47">
        <v>1015</v>
      </c>
      <c r="O21" s="23">
        <v>3.5772816184115458E-3</v>
      </c>
      <c r="P21">
        <v>930</v>
      </c>
      <c r="Q21">
        <v>85</v>
      </c>
      <c r="R21" s="27">
        <v>9.1397849462365593E-2</v>
      </c>
    </row>
    <row r="22" spans="1:18" x14ac:dyDescent="0.25">
      <c r="A22" t="s">
        <v>127</v>
      </c>
      <c r="B22" s="47">
        <v>4660</v>
      </c>
      <c r="C22" s="23">
        <f t="shared" si="0"/>
        <v>1.6423775706204732E-2</v>
      </c>
      <c r="D22">
        <v>4920</v>
      </c>
      <c r="G22" t="s">
        <v>48</v>
      </c>
      <c r="H22" s="47">
        <v>13080</v>
      </c>
      <c r="I22" s="23">
        <v>4.6099353269776377E-2</v>
      </c>
      <c r="J22">
        <v>12645</v>
      </c>
      <c r="M22" t="s">
        <v>153</v>
      </c>
      <c r="N22" s="47">
        <v>950</v>
      </c>
      <c r="O22" s="23">
        <v>3.3481946182177032E-3</v>
      </c>
      <c r="P22">
        <v>865</v>
      </c>
      <c r="Q22">
        <v>85</v>
      </c>
      <c r="R22" s="27">
        <v>9.8265895953757232E-2</v>
      </c>
    </row>
    <row r="23" spans="1:18" x14ac:dyDescent="0.25">
      <c r="A23" t="s">
        <v>149</v>
      </c>
      <c r="B23" s="47">
        <v>3240</v>
      </c>
      <c r="C23" s="23">
        <f t="shared" si="0"/>
        <v>1.1419105855816167E-2</v>
      </c>
      <c r="D23">
        <v>3195</v>
      </c>
      <c r="G23" t="s">
        <v>52</v>
      </c>
      <c r="H23" s="47">
        <v>4860</v>
      </c>
      <c r="I23" s="23">
        <v>1.712865878372425E-2</v>
      </c>
      <c r="J23">
        <v>4900</v>
      </c>
      <c r="M23" t="s">
        <v>112</v>
      </c>
      <c r="N23" s="47">
        <v>1495</v>
      </c>
      <c r="O23" s="23">
        <v>5.2690010044583856E-3</v>
      </c>
      <c r="P23">
        <v>1405</v>
      </c>
      <c r="Q23">
        <v>90</v>
      </c>
      <c r="R23" s="27">
        <v>6.4056939501779361E-2</v>
      </c>
    </row>
    <row r="24" spans="1:18" x14ac:dyDescent="0.25">
      <c r="A24" t="s">
        <v>150</v>
      </c>
      <c r="B24" s="47">
        <v>2680</v>
      </c>
      <c r="C24" s="23">
        <f t="shared" si="0"/>
        <v>9.4454332387615206E-3</v>
      </c>
      <c r="D24">
        <v>2635</v>
      </c>
      <c r="G24" t="s">
        <v>47</v>
      </c>
      <c r="H24" s="47">
        <v>28845</v>
      </c>
      <c r="I24" s="23">
        <v>0.10166176185525226</v>
      </c>
      <c r="J24">
        <v>27440</v>
      </c>
      <c r="M24" t="s">
        <v>168</v>
      </c>
      <c r="N24" s="47">
        <v>2340</v>
      </c>
      <c r="O24" s="23">
        <v>8.2471320069783423E-3</v>
      </c>
      <c r="P24">
        <v>2250</v>
      </c>
      <c r="Q24">
        <v>90</v>
      </c>
      <c r="R24" s="27">
        <v>0.04</v>
      </c>
    </row>
    <row r="25" spans="1:18" x14ac:dyDescent="0.25">
      <c r="A25" t="s">
        <v>151</v>
      </c>
      <c r="B25" s="47">
        <v>1075</v>
      </c>
      <c r="C25" s="23">
        <f t="shared" si="0"/>
        <v>3.788746541667401E-3</v>
      </c>
      <c r="D25">
        <v>995</v>
      </c>
      <c r="G25" t="s">
        <v>45</v>
      </c>
      <c r="H25" s="47">
        <v>25895</v>
      </c>
      <c r="I25" s="23">
        <v>9.1264736461839399E-2</v>
      </c>
      <c r="J25">
        <v>26110</v>
      </c>
      <c r="M25" t="s">
        <v>129</v>
      </c>
      <c r="N25" s="47">
        <v>1155</v>
      </c>
      <c r="O25" s="23">
        <v>4.0706997726752073E-3</v>
      </c>
      <c r="P25">
        <v>1060</v>
      </c>
      <c r="Q25">
        <v>95</v>
      </c>
      <c r="R25" s="27">
        <v>8.9622641509433956E-2</v>
      </c>
    </row>
    <row r="26" spans="1:18" x14ac:dyDescent="0.25">
      <c r="A26" t="s">
        <v>152</v>
      </c>
      <c r="B26" s="47">
        <v>545</v>
      </c>
      <c r="C26" s="23">
        <f t="shared" si="0"/>
        <v>1.9208063862406824E-3</v>
      </c>
      <c r="D26">
        <v>520</v>
      </c>
      <c r="G26" t="s">
        <v>49</v>
      </c>
      <c r="H26" s="47">
        <v>6790</v>
      </c>
      <c r="I26" s="23">
        <v>2.3930780481787584E-2</v>
      </c>
      <c r="J26">
        <v>6655</v>
      </c>
      <c r="M26" t="s">
        <v>178</v>
      </c>
      <c r="N26" s="47">
        <v>1140</v>
      </c>
      <c r="O26" s="23">
        <v>4.0178335418612435E-3</v>
      </c>
      <c r="P26">
        <v>1040</v>
      </c>
      <c r="Q26">
        <v>100</v>
      </c>
      <c r="R26" s="27">
        <v>9.6153846153846159E-2</v>
      </c>
    </row>
    <row r="27" spans="1:18" x14ac:dyDescent="0.25">
      <c r="A27" t="s">
        <v>63</v>
      </c>
      <c r="B27" s="47">
        <v>7145</v>
      </c>
      <c r="C27" s="23">
        <f t="shared" si="0"/>
        <v>2.5181947944384726E-2</v>
      </c>
      <c r="D27">
        <v>7075</v>
      </c>
      <c r="G27" t="s">
        <v>109</v>
      </c>
      <c r="H27" s="47">
        <v>6995</v>
      </c>
      <c r="I27" s="23">
        <v>2.4653285636245088E-2</v>
      </c>
      <c r="J27">
        <v>5825</v>
      </c>
      <c r="M27" t="s">
        <v>119</v>
      </c>
      <c r="N27" s="47">
        <v>4725</v>
      </c>
      <c r="O27" s="23">
        <v>1.6652862706398576E-2</v>
      </c>
      <c r="P27">
        <v>4610</v>
      </c>
      <c r="Q27">
        <v>115</v>
      </c>
      <c r="R27" s="27">
        <v>2.4945770065075923E-2</v>
      </c>
    </row>
    <row r="28" spans="1:18" x14ac:dyDescent="0.25">
      <c r="A28" t="s">
        <v>153</v>
      </c>
      <c r="B28" s="47">
        <v>950</v>
      </c>
      <c r="C28" s="23">
        <f t="shared" si="0"/>
        <v>3.3481946182177032E-3</v>
      </c>
      <c r="D28">
        <v>865</v>
      </c>
      <c r="G28" t="s">
        <v>70</v>
      </c>
      <c r="H28" s="47">
        <v>14185</v>
      </c>
      <c r="I28" s="23">
        <v>4.9993832273071706E-2</v>
      </c>
      <c r="J28">
        <v>12845</v>
      </c>
      <c r="M28" t="s">
        <v>62</v>
      </c>
      <c r="N28" s="47">
        <v>3480</v>
      </c>
      <c r="O28" s="23">
        <v>1.2264965548839586E-2</v>
      </c>
      <c r="P28">
        <v>3360</v>
      </c>
      <c r="Q28">
        <v>120</v>
      </c>
      <c r="R28" s="27">
        <v>3.5714285714285712E-2</v>
      </c>
    </row>
    <row r="29" spans="1:18" x14ac:dyDescent="0.25">
      <c r="A29" t="s">
        <v>154</v>
      </c>
      <c r="B29" s="47">
        <v>2630</v>
      </c>
      <c r="C29" s="23">
        <f t="shared" si="0"/>
        <v>9.2692124693816418E-3</v>
      </c>
      <c r="D29">
        <v>2260</v>
      </c>
      <c r="G29" t="s">
        <v>164</v>
      </c>
      <c r="H29" s="47">
        <v>1185</v>
      </c>
      <c r="I29" s="23">
        <v>4.1764322343031349E-3</v>
      </c>
      <c r="J29">
        <v>1360</v>
      </c>
      <c r="M29" t="s">
        <v>65</v>
      </c>
      <c r="N29" s="47">
        <v>1265</v>
      </c>
      <c r="O29" s="23">
        <v>4.4583854653109413E-3</v>
      </c>
      <c r="P29">
        <v>1140</v>
      </c>
      <c r="Q29">
        <v>125</v>
      </c>
      <c r="R29" s="27">
        <v>0.10964912280701754</v>
      </c>
    </row>
    <row r="30" spans="1:18" x14ac:dyDescent="0.25">
      <c r="A30" t="s">
        <v>62</v>
      </c>
      <c r="B30" s="47">
        <v>3480</v>
      </c>
      <c r="C30" s="23">
        <f t="shared" si="0"/>
        <v>1.2264965548839586E-2</v>
      </c>
      <c r="D30">
        <v>3360</v>
      </c>
      <c r="G30" t="s">
        <v>165</v>
      </c>
      <c r="H30" s="47">
        <v>1385</v>
      </c>
      <c r="I30" s="23">
        <v>4.8813153118226517E-3</v>
      </c>
      <c r="J30">
        <v>1005</v>
      </c>
      <c r="M30" t="s">
        <v>49</v>
      </c>
      <c r="N30" s="47">
        <v>6790</v>
      </c>
      <c r="O30" s="23">
        <v>2.3930780481787584E-2</v>
      </c>
      <c r="P30">
        <v>6655</v>
      </c>
      <c r="Q30">
        <v>135</v>
      </c>
      <c r="R30" s="27">
        <v>2.02854996243426E-2</v>
      </c>
    </row>
    <row r="31" spans="1:18" x14ac:dyDescent="0.25">
      <c r="A31" t="s">
        <v>110</v>
      </c>
      <c r="B31" s="47">
        <v>4435</v>
      </c>
      <c r="C31" s="23">
        <f t="shared" si="0"/>
        <v>1.5630782243995278E-2</v>
      </c>
      <c r="D31">
        <v>4745</v>
      </c>
      <c r="G31" t="s">
        <v>46</v>
      </c>
      <c r="H31" s="47">
        <v>16135</v>
      </c>
      <c r="I31" s="23">
        <v>5.6866442278886993E-2</v>
      </c>
      <c r="J31">
        <v>14995</v>
      </c>
      <c r="M31" t="s">
        <v>173</v>
      </c>
      <c r="N31" s="47">
        <v>1250</v>
      </c>
      <c r="O31" s="23">
        <v>4.4055192344969775E-3</v>
      </c>
      <c r="P31">
        <v>1110</v>
      </c>
      <c r="Q31">
        <v>140</v>
      </c>
      <c r="R31" s="27">
        <v>0.12612612612612611</v>
      </c>
    </row>
    <row r="32" spans="1:18" x14ac:dyDescent="0.25">
      <c r="A32" t="s">
        <v>155</v>
      </c>
      <c r="B32" s="47">
        <v>70</v>
      </c>
      <c r="C32" s="23">
        <f t="shared" si="0"/>
        <v>2.4670907713183077E-4</v>
      </c>
      <c r="D32">
        <v>65</v>
      </c>
      <c r="G32" t="s">
        <v>167</v>
      </c>
      <c r="H32" s="47">
        <v>870</v>
      </c>
      <c r="I32" s="23">
        <v>3.0662413872098965E-3</v>
      </c>
      <c r="J32">
        <v>795</v>
      </c>
      <c r="M32" t="s">
        <v>147</v>
      </c>
      <c r="N32" s="47">
        <v>3340</v>
      </c>
      <c r="O32" s="23">
        <v>1.1771547394575924E-2</v>
      </c>
      <c r="P32">
        <v>3180</v>
      </c>
      <c r="Q32">
        <v>160</v>
      </c>
      <c r="R32" s="27">
        <v>5.0314465408805034E-2</v>
      </c>
    </row>
    <row r="33" spans="1:18" x14ac:dyDescent="0.25">
      <c r="A33" t="s">
        <v>156</v>
      </c>
      <c r="B33" s="47">
        <v>575</v>
      </c>
      <c r="C33" s="23">
        <f t="shared" si="0"/>
        <v>2.02653884786861E-3</v>
      </c>
      <c r="D33">
        <v>560</v>
      </c>
      <c r="G33" t="s">
        <v>168</v>
      </c>
      <c r="H33" s="47">
        <v>2340</v>
      </c>
      <c r="I33" s="23">
        <v>8.2471320069783423E-3</v>
      </c>
      <c r="J33">
        <v>2250</v>
      </c>
      <c r="M33" t="s">
        <v>120</v>
      </c>
      <c r="N33" s="47">
        <v>4410</v>
      </c>
      <c r="O33" s="23">
        <v>1.5542671859305338E-2</v>
      </c>
      <c r="P33">
        <v>4245</v>
      </c>
      <c r="Q33">
        <v>165</v>
      </c>
      <c r="R33" s="27">
        <v>3.8869257950530034E-2</v>
      </c>
    </row>
    <row r="34" spans="1:18" x14ac:dyDescent="0.25">
      <c r="A34" t="s">
        <v>129</v>
      </c>
      <c r="B34" s="47">
        <v>1155</v>
      </c>
      <c r="C34" s="23">
        <f t="shared" si="0"/>
        <v>4.0706997726752073E-3</v>
      </c>
      <c r="D34">
        <v>1060</v>
      </c>
      <c r="G34" t="s">
        <v>67</v>
      </c>
      <c r="H34" s="47">
        <v>5010</v>
      </c>
      <c r="I34" s="23">
        <v>1.7657321091863888E-2</v>
      </c>
      <c r="J34">
        <v>4405</v>
      </c>
      <c r="M34" t="s">
        <v>116</v>
      </c>
      <c r="N34" s="47">
        <v>16705</v>
      </c>
      <c r="O34" s="23">
        <v>5.887535904981761E-2</v>
      </c>
      <c r="P34">
        <v>16490</v>
      </c>
      <c r="Q34">
        <v>215</v>
      </c>
      <c r="R34" s="27">
        <v>1.3038204972710734E-2</v>
      </c>
    </row>
    <row r="35" spans="1:18" x14ac:dyDescent="0.25">
      <c r="A35" t="s">
        <v>157</v>
      </c>
      <c r="B35" s="47">
        <v>2575</v>
      </c>
      <c r="C35" s="23">
        <f t="shared" si="0"/>
        <v>9.075369623063774E-3</v>
      </c>
      <c r="D35">
        <v>2295</v>
      </c>
      <c r="G35" t="s">
        <v>115</v>
      </c>
      <c r="H35" s="47">
        <v>1550</v>
      </c>
      <c r="I35" s="23">
        <v>5.4628438507762526E-3</v>
      </c>
      <c r="J35">
        <v>1495</v>
      </c>
      <c r="M35" t="s">
        <v>50</v>
      </c>
      <c r="N35" s="47">
        <v>4650</v>
      </c>
      <c r="O35" s="23">
        <v>1.6388531552328757E-2</v>
      </c>
      <c r="P35">
        <v>4430</v>
      </c>
      <c r="Q35">
        <v>220</v>
      </c>
      <c r="R35" s="27">
        <v>4.9661399548532728E-2</v>
      </c>
    </row>
    <row r="36" spans="1:18" x14ac:dyDescent="0.25">
      <c r="A36" t="s">
        <v>158</v>
      </c>
      <c r="B36" s="47">
        <v>80</v>
      </c>
      <c r="C36" s="23">
        <f t="shared" si="0"/>
        <v>2.8195323100780657E-4</v>
      </c>
      <c r="D36">
        <v>75</v>
      </c>
      <c r="G36" t="s">
        <v>121</v>
      </c>
      <c r="H36" s="47">
        <v>2395</v>
      </c>
      <c r="I36" s="23">
        <v>8.4409748532962101E-3</v>
      </c>
      <c r="J36">
        <v>2470</v>
      </c>
      <c r="M36" t="s">
        <v>60</v>
      </c>
      <c r="N36" s="47">
        <v>2495</v>
      </c>
      <c r="O36" s="23">
        <v>8.7934163920559676E-3</v>
      </c>
      <c r="P36">
        <v>2240</v>
      </c>
      <c r="Q36">
        <v>255</v>
      </c>
      <c r="R36" s="27">
        <v>0.11383928571428571</v>
      </c>
    </row>
    <row r="37" spans="1:18" x14ac:dyDescent="0.25">
      <c r="A37" t="s">
        <v>159</v>
      </c>
      <c r="B37" s="47">
        <v>400</v>
      </c>
      <c r="C37" s="23">
        <f t="shared" si="0"/>
        <v>1.4097661550390328E-3</v>
      </c>
      <c r="D37">
        <v>395</v>
      </c>
      <c r="G37" t="s">
        <v>120</v>
      </c>
      <c r="H37" s="47">
        <v>4410</v>
      </c>
      <c r="I37" s="23">
        <v>1.5542671859305338E-2</v>
      </c>
      <c r="J37">
        <v>4245</v>
      </c>
      <c r="M37" t="s">
        <v>113</v>
      </c>
      <c r="N37" s="47">
        <v>5770</v>
      </c>
      <c r="O37" s="23">
        <v>2.0335876786438049E-2</v>
      </c>
      <c r="P37">
        <v>5515</v>
      </c>
      <c r="Q37">
        <v>255</v>
      </c>
      <c r="R37" s="27">
        <v>4.6237533998186767E-2</v>
      </c>
    </row>
    <row r="38" spans="1:18" x14ac:dyDescent="0.25">
      <c r="A38" t="s">
        <v>160</v>
      </c>
      <c r="B38" s="47">
        <v>95</v>
      </c>
      <c r="C38" s="23">
        <f t="shared" si="0"/>
        <v>3.3481946182177031E-4</v>
      </c>
      <c r="D38">
        <v>105</v>
      </c>
      <c r="G38" t="s">
        <v>65</v>
      </c>
      <c r="H38" s="47">
        <v>1265</v>
      </c>
      <c r="I38" s="23">
        <v>4.4583854653109413E-3</v>
      </c>
      <c r="J38">
        <v>1140</v>
      </c>
      <c r="M38" t="s">
        <v>51</v>
      </c>
      <c r="N38" s="47">
        <v>2855</v>
      </c>
      <c r="O38" s="23">
        <v>1.0062205931591097E-2</v>
      </c>
      <c r="P38">
        <v>2595</v>
      </c>
      <c r="Q38">
        <v>260</v>
      </c>
      <c r="R38" s="27">
        <v>0.1001926782273603</v>
      </c>
    </row>
    <row r="39" spans="1:18" x14ac:dyDescent="0.25">
      <c r="A39" t="s">
        <v>161</v>
      </c>
      <c r="B39" s="47">
        <v>1215</v>
      </c>
      <c r="C39" s="23">
        <f t="shared" si="0"/>
        <v>4.2821646959310625E-3</v>
      </c>
      <c r="D39">
        <v>1140</v>
      </c>
      <c r="G39" t="s">
        <v>126</v>
      </c>
      <c r="H39" s="47">
        <v>5875</v>
      </c>
      <c r="I39" s="23">
        <v>2.0705940402135796E-2</v>
      </c>
      <c r="J39">
        <v>5590</v>
      </c>
      <c r="M39" t="s">
        <v>157</v>
      </c>
      <c r="N39" s="47">
        <v>2575</v>
      </c>
      <c r="O39" s="23">
        <v>9.075369623063774E-3</v>
      </c>
      <c r="P39">
        <v>2295</v>
      </c>
      <c r="Q39">
        <v>280</v>
      </c>
      <c r="R39" s="27">
        <v>0.12200435729847495</v>
      </c>
    </row>
    <row r="40" spans="1:18" x14ac:dyDescent="0.25">
      <c r="A40" t="s">
        <v>162</v>
      </c>
      <c r="B40" s="47">
        <v>40</v>
      </c>
      <c r="C40" s="23">
        <f t="shared" si="0"/>
        <v>1.4097661550390328E-4</v>
      </c>
      <c r="D40">
        <v>35</v>
      </c>
      <c r="G40" t="s">
        <v>173</v>
      </c>
      <c r="H40" s="47">
        <v>1250</v>
      </c>
      <c r="I40" s="23">
        <v>4.4055192344969775E-3</v>
      </c>
      <c r="J40">
        <v>1110</v>
      </c>
      <c r="M40" t="s">
        <v>126</v>
      </c>
      <c r="N40" s="47">
        <v>5875</v>
      </c>
      <c r="O40" s="23">
        <v>2.0705940402135796E-2</v>
      </c>
      <c r="P40">
        <v>5590</v>
      </c>
      <c r="Q40">
        <v>285</v>
      </c>
      <c r="R40" s="27">
        <v>5.0983899821109124E-2</v>
      </c>
    </row>
    <row r="41" spans="1:18" x14ac:dyDescent="0.25">
      <c r="A41" t="s">
        <v>50</v>
      </c>
      <c r="B41" s="47">
        <v>4650</v>
      </c>
      <c r="C41" s="23">
        <f t="shared" si="0"/>
        <v>1.6388531552328757E-2</v>
      </c>
      <c r="D41">
        <v>4430</v>
      </c>
      <c r="G41" t="s">
        <v>122</v>
      </c>
      <c r="H41" s="47">
        <v>1310</v>
      </c>
      <c r="I41" s="23">
        <v>4.6169841577528327E-3</v>
      </c>
      <c r="J41">
        <v>895</v>
      </c>
      <c r="M41" t="s">
        <v>175</v>
      </c>
      <c r="N41" s="47">
        <v>965</v>
      </c>
      <c r="O41" s="23">
        <v>3.401060849031667E-3</v>
      </c>
      <c r="P41">
        <v>635</v>
      </c>
      <c r="Q41">
        <v>330</v>
      </c>
      <c r="R41" s="27">
        <v>0.51968503937007871</v>
      </c>
    </row>
    <row r="42" spans="1:18" x14ac:dyDescent="0.25">
      <c r="A42" t="s">
        <v>125</v>
      </c>
      <c r="B42" s="47">
        <v>1425</v>
      </c>
      <c r="C42" s="23">
        <f t="shared" si="0"/>
        <v>5.0222919273265549E-3</v>
      </c>
      <c r="D42">
        <v>1380</v>
      </c>
      <c r="G42" t="s">
        <v>60</v>
      </c>
      <c r="H42" s="47">
        <v>2495</v>
      </c>
      <c r="I42" s="23">
        <v>8.7934163920559676E-3</v>
      </c>
      <c r="J42">
        <v>2240</v>
      </c>
      <c r="M42" t="s">
        <v>154</v>
      </c>
      <c r="N42" s="47">
        <v>2630</v>
      </c>
      <c r="O42" s="23">
        <v>9.2692124693816418E-3</v>
      </c>
      <c r="P42">
        <v>2260</v>
      </c>
      <c r="Q42">
        <v>370</v>
      </c>
      <c r="R42" s="27">
        <v>0.16371681415929204</v>
      </c>
    </row>
    <row r="43" spans="1:18" x14ac:dyDescent="0.25">
      <c r="A43" t="s">
        <v>48</v>
      </c>
      <c r="B43" s="47">
        <v>13080</v>
      </c>
      <c r="C43" s="23">
        <f t="shared" si="0"/>
        <v>4.6099353269776377E-2</v>
      </c>
      <c r="D43">
        <v>12645</v>
      </c>
      <c r="G43" t="s">
        <v>175</v>
      </c>
      <c r="H43" s="47">
        <v>965</v>
      </c>
      <c r="I43" s="23">
        <v>3.401060849031667E-3</v>
      </c>
      <c r="J43">
        <v>635</v>
      </c>
      <c r="M43" t="s">
        <v>165</v>
      </c>
      <c r="N43" s="47">
        <v>1385</v>
      </c>
      <c r="O43" s="23">
        <v>4.8813153118226517E-3</v>
      </c>
      <c r="P43">
        <v>1005</v>
      </c>
      <c r="Q43">
        <v>380</v>
      </c>
      <c r="R43" s="27">
        <v>0.37810945273631841</v>
      </c>
    </row>
    <row r="44" spans="1:18" x14ac:dyDescent="0.25">
      <c r="A44" t="s">
        <v>52</v>
      </c>
      <c r="B44" s="47">
        <v>4860</v>
      </c>
      <c r="C44" s="23">
        <f t="shared" si="0"/>
        <v>1.712865878372425E-2</v>
      </c>
      <c r="D44">
        <v>4900</v>
      </c>
      <c r="G44" t="s">
        <v>113</v>
      </c>
      <c r="H44" s="47">
        <v>5770</v>
      </c>
      <c r="I44" s="23">
        <v>2.0335876786438049E-2</v>
      </c>
      <c r="J44">
        <v>5515</v>
      </c>
      <c r="M44" t="s">
        <v>68</v>
      </c>
      <c r="N44" s="47">
        <v>9765</v>
      </c>
      <c r="O44" s="23">
        <v>3.4415916259890392E-2</v>
      </c>
      <c r="P44">
        <v>9370</v>
      </c>
      <c r="Q44">
        <v>395</v>
      </c>
      <c r="R44" s="27">
        <v>4.2155816435432231E-2</v>
      </c>
    </row>
    <row r="45" spans="1:18" x14ac:dyDescent="0.25">
      <c r="A45" t="s">
        <v>47</v>
      </c>
      <c r="B45" s="47">
        <v>28845</v>
      </c>
      <c r="C45" s="23">
        <f t="shared" si="0"/>
        <v>0.10166176185525226</v>
      </c>
      <c r="D45">
        <v>27440</v>
      </c>
      <c r="G45" t="s">
        <v>114</v>
      </c>
      <c r="H45" s="47">
        <v>10325</v>
      </c>
      <c r="I45" s="23">
        <v>3.6389588876945038E-2</v>
      </c>
      <c r="J45">
        <v>9790</v>
      </c>
      <c r="M45" t="s">
        <v>122</v>
      </c>
      <c r="N45" s="47">
        <v>1310</v>
      </c>
      <c r="O45" s="23">
        <v>4.6169841577528327E-3</v>
      </c>
      <c r="P45">
        <v>895</v>
      </c>
      <c r="Q45">
        <v>415</v>
      </c>
      <c r="R45" s="27">
        <v>0.46368715083798884</v>
      </c>
    </row>
    <row r="46" spans="1:18" x14ac:dyDescent="0.25">
      <c r="A46" t="s">
        <v>45</v>
      </c>
      <c r="B46" s="47">
        <v>25895</v>
      </c>
      <c r="C46" s="23">
        <f t="shared" si="0"/>
        <v>9.1264736461839399E-2</v>
      </c>
      <c r="D46">
        <v>26110</v>
      </c>
      <c r="G46" t="s">
        <v>117</v>
      </c>
      <c r="H46" s="47">
        <v>5685</v>
      </c>
      <c r="I46" s="23">
        <v>2.0036301478492256E-2</v>
      </c>
      <c r="J46">
        <v>5245</v>
      </c>
      <c r="M46" t="s">
        <v>48</v>
      </c>
      <c r="N46" s="47">
        <v>13080</v>
      </c>
      <c r="O46" s="23">
        <v>4.6099353269776377E-2</v>
      </c>
      <c r="P46">
        <v>12645</v>
      </c>
      <c r="Q46">
        <v>435</v>
      </c>
      <c r="R46" s="27">
        <v>3.4400948991696323E-2</v>
      </c>
    </row>
    <row r="47" spans="1:18" x14ac:dyDescent="0.25">
      <c r="A47" t="s">
        <v>49</v>
      </c>
      <c r="B47" s="47">
        <v>6790</v>
      </c>
      <c r="C47" s="23">
        <f t="shared" si="0"/>
        <v>2.3930780481787584E-2</v>
      </c>
      <c r="D47">
        <v>6655</v>
      </c>
      <c r="G47" t="s">
        <v>116</v>
      </c>
      <c r="H47" s="47">
        <v>16705</v>
      </c>
      <c r="I47" s="23">
        <v>5.887535904981761E-2</v>
      </c>
      <c r="J47">
        <v>16490</v>
      </c>
      <c r="M47" t="s">
        <v>117</v>
      </c>
      <c r="N47" s="47">
        <v>5685</v>
      </c>
      <c r="O47" s="23">
        <v>2.0036301478492256E-2</v>
      </c>
      <c r="P47">
        <v>5245</v>
      </c>
      <c r="Q47">
        <v>440</v>
      </c>
      <c r="R47" s="27">
        <v>8.3889418493803616E-2</v>
      </c>
    </row>
    <row r="48" spans="1:18" x14ac:dyDescent="0.25">
      <c r="A48" t="s">
        <v>163</v>
      </c>
      <c r="B48" s="47">
        <v>5</v>
      </c>
      <c r="C48" s="23">
        <f t="shared" si="0"/>
        <v>1.7622076937987911E-5</v>
      </c>
      <c r="D48">
        <v>5</v>
      </c>
      <c r="G48" t="s">
        <v>53</v>
      </c>
      <c r="H48" s="47">
        <v>9400</v>
      </c>
      <c r="I48" s="23">
        <v>3.3129504643417275E-2</v>
      </c>
      <c r="J48">
        <v>8530</v>
      </c>
      <c r="M48" t="s">
        <v>114</v>
      </c>
      <c r="N48" s="47">
        <v>10325</v>
      </c>
      <c r="O48" s="23">
        <v>3.6389588876945038E-2</v>
      </c>
      <c r="P48">
        <v>9790</v>
      </c>
      <c r="Q48">
        <v>535</v>
      </c>
      <c r="R48" s="27">
        <v>5.4647599591419814E-2</v>
      </c>
    </row>
    <row r="49" spans="1:18" x14ac:dyDescent="0.25">
      <c r="A49" t="s">
        <v>109</v>
      </c>
      <c r="B49" s="47">
        <v>6995</v>
      </c>
      <c r="C49" s="23">
        <f t="shared" si="0"/>
        <v>2.4653285636245088E-2</v>
      </c>
      <c r="D49">
        <v>5825</v>
      </c>
      <c r="G49" t="s">
        <v>68</v>
      </c>
      <c r="H49" s="47">
        <v>9765</v>
      </c>
      <c r="I49" s="23">
        <v>3.4415916259890392E-2</v>
      </c>
      <c r="J49">
        <v>9370</v>
      </c>
      <c r="M49" t="s">
        <v>67</v>
      </c>
      <c r="N49" s="47">
        <v>5010</v>
      </c>
      <c r="O49" s="23">
        <v>1.7657321091863888E-2</v>
      </c>
      <c r="P49">
        <v>4405</v>
      </c>
      <c r="Q49">
        <v>605</v>
      </c>
      <c r="R49" s="27">
        <v>0.13734392735527809</v>
      </c>
    </row>
    <row r="50" spans="1:18" x14ac:dyDescent="0.25">
      <c r="A50" t="s">
        <v>70</v>
      </c>
      <c r="B50" s="47">
        <v>14185</v>
      </c>
      <c r="C50" s="23">
        <f t="shared" si="0"/>
        <v>4.9993832273071706E-2</v>
      </c>
      <c r="D50">
        <v>12845</v>
      </c>
      <c r="G50" t="s">
        <v>111</v>
      </c>
      <c r="H50" s="47">
        <v>4010</v>
      </c>
      <c r="I50" s="23">
        <v>1.4132905704266304E-2</v>
      </c>
      <c r="J50">
        <v>3930</v>
      </c>
      <c r="M50" t="s">
        <v>53</v>
      </c>
      <c r="N50" s="47">
        <v>9400</v>
      </c>
      <c r="O50" s="23">
        <v>3.3129504643417275E-2</v>
      </c>
      <c r="P50">
        <v>8530</v>
      </c>
      <c r="Q50">
        <v>870</v>
      </c>
      <c r="R50" s="27">
        <v>0.10199296600234467</v>
      </c>
    </row>
    <row r="51" spans="1:18" x14ac:dyDescent="0.25">
      <c r="A51" t="s">
        <v>164</v>
      </c>
      <c r="B51" s="47">
        <v>1185</v>
      </c>
      <c r="C51" s="23">
        <f t="shared" si="0"/>
        <v>4.1764322343031349E-3</v>
      </c>
      <c r="D51">
        <v>1360</v>
      </c>
      <c r="G51" t="s">
        <v>118</v>
      </c>
      <c r="H51" s="47">
        <v>2675</v>
      </c>
      <c r="I51" s="23">
        <v>9.4278111618235332E-3</v>
      </c>
      <c r="J51">
        <v>3115</v>
      </c>
      <c r="M51" t="s">
        <v>46</v>
      </c>
      <c r="N51" s="47">
        <v>16135</v>
      </c>
      <c r="O51" s="23">
        <v>5.6866442278886993E-2</v>
      </c>
      <c r="P51">
        <v>14995</v>
      </c>
      <c r="Q51">
        <v>1140</v>
      </c>
      <c r="R51" s="27">
        <v>7.6025341780593531E-2</v>
      </c>
    </row>
    <row r="52" spans="1:18" x14ac:dyDescent="0.25">
      <c r="A52" t="s">
        <v>165</v>
      </c>
      <c r="B52" s="47">
        <v>1385</v>
      </c>
      <c r="C52" s="23">
        <f t="shared" si="0"/>
        <v>4.8813153118226517E-3</v>
      </c>
      <c r="D52">
        <v>1005</v>
      </c>
      <c r="G52" t="s">
        <v>119</v>
      </c>
      <c r="H52" s="47">
        <v>4725</v>
      </c>
      <c r="I52" s="23">
        <v>1.6652862706398576E-2</v>
      </c>
      <c r="J52">
        <v>4610</v>
      </c>
      <c r="M52" t="s">
        <v>109</v>
      </c>
      <c r="N52" s="47">
        <v>6995</v>
      </c>
      <c r="O52" s="23">
        <v>2.4653285636245088E-2</v>
      </c>
      <c r="P52">
        <v>5825</v>
      </c>
      <c r="Q52">
        <v>1170</v>
      </c>
      <c r="R52" s="27">
        <v>0.20085836909871244</v>
      </c>
    </row>
    <row r="53" spans="1:18" x14ac:dyDescent="0.25">
      <c r="A53" t="s">
        <v>46</v>
      </c>
      <c r="B53" s="47">
        <v>16135</v>
      </c>
      <c r="C53" s="23">
        <f t="shared" si="0"/>
        <v>5.6866442278886993E-2</v>
      </c>
      <c r="D53">
        <v>14995</v>
      </c>
      <c r="G53" t="s">
        <v>178</v>
      </c>
      <c r="H53" s="47">
        <v>1140</v>
      </c>
      <c r="I53" s="23">
        <v>4.0178335418612435E-3</v>
      </c>
      <c r="J53">
        <v>1040</v>
      </c>
      <c r="M53" t="s">
        <v>70</v>
      </c>
      <c r="N53" s="47">
        <v>14185</v>
      </c>
      <c r="O53" s="23">
        <v>4.9993832273071706E-2</v>
      </c>
      <c r="P53">
        <v>12845</v>
      </c>
      <c r="Q53">
        <v>1340</v>
      </c>
      <c r="R53" s="27">
        <v>0.10432074737251849</v>
      </c>
    </row>
    <row r="54" spans="1:18" x14ac:dyDescent="0.25">
      <c r="A54" t="s">
        <v>166</v>
      </c>
      <c r="B54" s="47">
        <v>280</v>
      </c>
      <c r="C54" s="23">
        <f t="shared" si="0"/>
        <v>9.868363085273231E-4</v>
      </c>
      <c r="D54">
        <v>285</v>
      </c>
      <c r="G54" t="s">
        <v>51</v>
      </c>
      <c r="H54" s="47">
        <v>2855</v>
      </c>
      <c r="I54" s="23">
        <v>1.0062205931591097E-2</v>
      </c>
      <c r="J54">
        <v>2595</v>
      </c>
      <c r="M54" t="s">
        <v>47</v>
      </c>
      <c r="N54" s="47">
        <v>28845</v>
      </c>
      <c r="O54" s="23">
        <v>0.10166176185525226</v>
      </c>
      <c r="P54">
        <v>27440</v>
      </c>
      <c r="Q54">
        <v>1405</v>
      </c>
      <c r="R54" s="27">
        <v>5.120262390670554E-2</v>
      </c>
    </row>
    <row r="55" spans="1:18" x14ac:dyDescent="0.25">
      <c r="A55" t="s">
        <v>167</v>
      </c>
      <c r="B55" s="47">
        <v>870</v>
      </c>
      <c r="C55" s="23">
        <f t="shared" si="0"/>
        <v>3.0662413872098965E-3</v>
      </c>
      <c r="D55">
        <v>795</v>
      </c>
      <c r="G55" t="s">
        <v>132</v>
      </c>
      <c r="H55" s="47">
        <v>283735</v>
      </c>
      <c r="I55" s="23">
        <v>1</v>
      </c>
      <c r="J55">
        <v>271720</v>
      </c>
      <c r="M55" t="s">
        <v>132</v>
      </c>
      <c r="N55" s="47">
        <v>283735</v>
      </c>
      <c r="O55" s="23">
        <v>1</v>
      </c>
      <c r="P55">
        <v>271720</v>
      </c>
      <c r="Q55">
        <v>12015</v>
      </c>
      <c r="R55" s="27">
        <v>4.4218312969233037E-2</v>
      </c>
    </row>
    <row r="56" spans="1:18" x14ac:dyDescent="0.25">
      <c r="A56" t="s">
        <v>168</v>
      </c>
      <c r="B56" s="47">
        <v>2340</v>
      </c>
      <c r="C56" s="23">
        <f t="shared" si="0"/>
        <v>8.2471320069783423E-3</v>
      </c>
      <c r="D56">
        <v>2250</v>
      </c>
      <c r="H56" s="47"/>
      <c r="I56" s="23"/>
      <c r="N56" s="47"/>
      <c r="O56" s="23"/>
      <c r="R56" s="27"/>
    </row>
    <row r="57" spans="1:18" x14ac:dyDescent="0.25">
      <c r="A57" t="s">
        <v>169</v>
      </c>
      <c r="B57" s="47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7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7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7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7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7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7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7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7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7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7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7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7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7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7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7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7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7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7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7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7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7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7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7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7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7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7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7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7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7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7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7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7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49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0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sheetPr>
    <tabColor theme="9" tint="0.79998168889431442"/>
  </sheetPr>
  <dimension ref="A1:I56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09" t="s">
        <v>258</v>
      </c>
    </row>
    <row r="3" spans="1:7" ht="18.75" x14ac:dyDescent="0.3">
      <c r="A3" s="29" t="str">
        <f>TRGSS1!A3</f>
        <v>LLOCS DE TREBALL. RÈGIM GENERAL SEGURETAT SOCIAL.</v>
      </c>
    </row>
    <row r="5" spans="1:7" x14ac:dyDescent="0.25">
      <c r="A5" s="28" t="str">
        <f>Índex!A32</f>
        <v>TRGSS3</v>
      </c>
      <c r="C5" s="28" t="str">
        <f>Índex!A7</f>
        <v>3r trimestre 2025</v>
      </c>
    </row>
    <row r="6" spans="1:7" ht="15.75" thickBot="1" x14ac:dyDescent="0.3">
      <c r="A6" s="30" t="str">
        <f>Índex!B21</f>
        <v>Dades municipals.</v>
      </c>
      <c r="B6" s="31"/>
      <c r="C6" s="31"/>
      <c r="D6" s="31"/>
      <c r="E6" s="31"/>
      <c r="F6" s="31"/>
      <c r="G6" s="31"/>
    </row>
    <row r="8" spans="1:7" ht="15" customHeight="1" x14ac:dyDescent="0.25">
      <c r="B8" s="302" t="s">
        <v>108</v>
      </c>
      <c r="C8" s="302" t="s">
        <v>75</v>
      </c>
      <c r="D8" s="305" t="s">
        <v>76</v>
      </c>
      <c r="E8" s="305"/>
      <c r="F8" s="305"/>
    </row>
    <row r="9" spans="1:7" ht="22.5" customHeight="1" x14ac:dyDescent="0.25">
      <c r="B9" s="302" t="s">
        <v>33</v>
      </c>
      <c r="C9" s="302"/>
      <c r="D9" s="212">
        <v>2024</v>
      </c>
      <c r="E9" s="212">
        <v>2019</v>
      </c>
      <c r="F9" s="212">
        <v>2008</v>
      </c>
    </row>
    <row r="10" spans="1:7" x14ac:dyDescent="0.25">
      <c r="A10" s="55" t="s">
        <v>77</v>
      </c>
      <c r="B10" s="56">
        <v>6245</v>
      </c>
      <c r="C10" s="57">
        <v>1.9815017530499898E-2</v>
      </c>
      <c r="D10" s="58">
        <v>-3.7008481110254433E-2</v>
      </c>
      <c r="E10" s="58">
        <v>-4.1295670862757136E-2</v>
      </c>
      <c r="F10" s="58">
        <v>4.1807364528059178E-3</v>
      </c>
    </row>
    <row r="11" spans="1:7" x14ac:dyDescent="0.25">
      <c r="A11" s="55" t="s">
        <v>78</v>
      </c>
      <c r="B11" s="56">
        <v>625</v>
      </c>
      <c r="C11" s="57">
        <v>1.9830882236288928E-3</v>
      </c>
      <c r="D11" s="58">
        <v>-3.1007751937984496E-2</v>
      </c>
      <c r="E11" s="58">
        <v>-1.4195583596214511E-2</v>
      </c>
      <c r="F11" s="58">
        <v>-3.8461538461538464E-2</v>
      </c>
    </row>
    <row r="12" spans="1:7" x14ac:dyDescent="0.25">
      <c r="A12" s="55" t="s">
        <v>79</v>
      </c>
      <c r="B12" s="56">
        <v>13470</v>
      </c>
      <c r="C12" s="57">
        <v>4.2739517395649899E-2</v>
      </c>
      <c r="D12" s="58">
        <v>-3.3296337402885681E-3</v>
      </c>
      <c r="E12" s="58">
        <v>0.14912131035659443</v>
      </c>
      <c r="F12" s="58">
        <v>0.3294512435846822</v>
      </c>
    </row>
    <row r="13" spans="1:7" x14ac:dyDescent="0.25">
      <c r="A13" s="55" t="s">
        <v>80</v>
      </c>
      <c r="B13" s="56">
        <v>1140</v>
      </c>
      <c r="C13" s="57">
        <v>3.6171529198991007E-3</v>
      </c>
      <c r="D13" s="58">
        <v>-2.9787234042553193E-2</v>
      </c>
      <c r="E13" s="58">
        <v>0.1644535240040858</v>
      </c>
      <c r="F13" s="58">
        <v>0.37349397590361444</v>
      </c>
    </row>
    <row r="14" spans="1:7" x14ac:dyDescent="0.25">
      <c r="A14" s="55" t="s">
        <v>81</v>
      </c>
      <c r="B14" s="56">
        <v>2355</v>
      </c>
      <c r="C14" s="57">
        <v>7.4722764266336684E-3</v>
      </c>
      <c r="D14" s="58">
        <v>6.41025641025641E-3</v>
      </c>
      <c r="E14" s="58">
        <v>6.6576086956521743E-2</v>
      </c>
      <c r="F14" s="58">
        <v>0.33126059920859241</v>
      </c>
    </row>
    <row r="15" spans="1:7" x14ac:dyDescent="0.25">
      <c r="A15" s="55" t="s">
        <v>82</v>
      </c>
      <c r="B15" s="56">
        <v>530</v>
      </c>
      <c r="C15" s="57">
        <v>1.6816588136373011E-3</v>
      </c>
      <c r="D15" s="58">
        <v>4.9504950495049507E-2</v>
      </c>
      <c r="E15" s="58">
        <v>0.18040089086859687</v>
      </c>
      <c r="F15" s="58">
        <v>2.5145067698259187E-2</v>
      </c>
    </row>
    <row r="16" spans="1:7" x14ac:dyDescent="0.25">
      <c r="A16" s="55" t="s">
        <v>83</v>
      </c>
      <c r="B16" s="56">
        <v>1460</v>
      </c>
      <c r="C16" s="57">
        <v>4.6324940903970935E-3</v>
      </c>
      <c r="D16" s="58">
        <v>2.097902097902098E-2</v>
      </c>
      <c r="E16" s="58">
        <v>3.9886039886039885E-2</v>
      </c>
      <c r="F16" s="58">
        <v>0.13442113442113443</v>
      </c>
    </row>
    <row r="17" spans="1:6" x14ac:dyDescent="0.25">
      <c r="A17" s="55" t="s">
        <v>84</v>
      </c>
      <c r="B17" s="56">
        <v>45960</v>
      </c>
      <c r="C17" s="57">
        <v>0.14582837561277426</v>
      </c>
      <c r="D17" s="58">
        <v>4.2413245633930598E-2</v>
      </c>
      <c r="E17" s="58">
        <v>0.25969576538303413</v>
      </c>
      <c r="F17" s="58">
        <v>0.52741774675972086</v>
      </c>
    </row>
    <row r="18" spans="1:6" x14ac:dyDescent="0.25">
      <c r="A18" s="55" t="s">
        <v>87</v>
      </c>
      <c r="B18" s="56">
        <v>5475</v>
      </c>
      <c r="C18" s="57">
        <v>1.7371852838989101E-2</v>
      </c>
      <c r="D18" s="58">
        <v>2.7472527472527475E-3</v>
      </c>
      <c r="E18" s="58">
        <v>0.20807590467784642</v>
      </c>
      <c r="F18" s="58">
        <v>7.5216025137470541E-2</v>
      </c>
    </row>
    <row r="19" spans="1:6" x14ac:dyDescent="0.25">
      <c r="A19" s="55" t="s">
        <v>88</v>
      </c>
      <c r="B19" s="56">
        <v>19170</v>
      </c>
      <c r="C19" s="57">
        <v>6.0825281995145399E-2</v>
      </c>
      <c r="D19" s="58">
        <v>2.1855010660980809E-2</v>
      </c>
      <c r="E19" s="58">
        <v>0.13863150392017107</v>
      </c>
      <c r="F19" s="58">
        <v>0.13755043911701875</v>
      </c>
    </row>
    <row r="20" spans="1:6" x14ac:dyDescent="0.25">
      <c r="A20" s="55" t="s">
        <v>89</v>
      </c>
      <c r="B20" s="56">
        <v>14580</v>
      </c>
      <c r="C20" s="57">
        <v>4.6261482080814813E-2</v>
      </c>
      <c r="D20" s="58">
        <v>3.7722419928825621E-2</v>
      </c>
      <c r="E20" s="58">
        <v>0.14748937509837873</v>
      </c>
      <c r="F20" s="58">
        <v>0.18739311018812607</v>
      </c>
    </row>
    <row r="21" spans="1:6" x14ac:dyDescent="0.25">
      <c r="A21" s="55" t="s">
        <v>91</v>
      </c>
      <c r="B21" s="56">
        <v>11135</v>
      </c>
      <c r="C21" s="57">
        <v>3.5330699792172356E-2</v>
      </c>
      <c r="D21" s="58">
        <v>4.9481621112158342E-2</v>
      </c>
      <c r="E21" s="58">
        <v>0.14900423072954289</v>
      </c>
      <c r="F21" s="58">
        <v>3.0446048491578753E-2</v>
      </c>
    </row>
    <row r="22" spans="1:6" x14ac:dyDescent="0.25">
      <c r="A22" s="55" t="s">
        <v>92</v>
      </c>
      <c r="B22" s="56">
        <v>7025</v>
      </c>
      <c r="C22" s="57">
        <v>2.2289911633588753E-2</v>
      </c>
      <c r="D22" s="58">
        <v>7.1225071225071229E-4</v>
      </c>
      <c r="E22" s="58">
        <v>8.6452211568202902E-2</v>
      </c>
      <c r="F22" s="58">
        <v>-3.0098025679966865E-2</v>
      </c>
    </row>
    <row r="23" spans="1:6" x14ac:dyDescent="0.25">
      <c r="A23" s="55" t="s">
        <v>93</v>
      </c>
      <c r="B23" s="56">
        <v>3910</v>
      </c>
      <c r="C23" s="57">
        <v>1.2406199927022353E-2</v>
      </c>
      <c r="D23" s="58">
        <v>-2.9776674937965261E-2</v>
      </c>
      <c r="E23" s="58">
        <v>8.6412892470130592E-2</v>
      </c>
      <c r="F23" s="58">
        <v>2.8212362144139523E-3</v>
      </c>
    </row>
    <row r="24" spans="1:6" x14ac:dyDescent="0.25">
      <c r="A24" s="55" t="s">
        <v>94</v>
      </c>
      <c r="B24" s="56">
        <v>2740</v>
      </c>
      <c r="C24" s="57">
        <v>8.6938587723890664E-3</v>
      </c>
      <c r="D24" s="58">
        <v>-4.3630017452006981E-2</v>
      </c>
      <c r="E24" s="58">
        <v>0.158072696534235</v>
      </c>
      <c r="F24" s="58">
        <v>0.30975143403441685</v>
      </c>
    </row>
    <row r="25" spans="1:6" x14ac:dyDescent="0.25">
      <c r="A25" s="55" t="s">
        <v>190</v>
      </c>
      <c r="B25" s="56">
        <v>555</v>
      </c>
      <c r="C25" s="57">
        <v>1.7609823425824569E-3</v>
      </c>
      <c r="D25" s="58">
        <v>0.12121212121212122</v>
      </c>
      <c r="E25" s="58">
        <v>-0.20258620689655171</v>
      </c>
      <c r="F25" s="58">
        <v>-0.33132530120481929</v>
      </c>
    </row>
    <row r="26" spans="1:6" x14ac:dyDescent="0.25">
      <c r="A26" s="55" t="s">
        <v>191</v>
      </c>
      <c r="B26" s="56">
        <v>2105</v>
      </c>
      <c r="C26" s="57">
        <v>6.6790411371821113E-3</v>
      </c>
      <c r="D26" s="58">
        <v>5.7788944723618091E-2</v>
      </c>
      <c r="E26" s="58">
        <v>0.20907524411257897</v>
      </c>
      <c r="F26" s="58">
        <v>-3.793418647166362E-2</v>
      </c>
    </row>
    <row r="27" spans="1:6" x14ac:dyDescent="0.25">
      <c r="A27" s="55" t="s">
        <v>192</v>
      </c>
      <c r="B27" s="56">
        <v>54855</v>
      </c>
      <c r="C27" s="57">
        <v>0.17405168721146067</v>
      </c>
      <c r="D27" s="58">
        <v>2.0938023450586266E-2</v>
      </c>
      <c r="E27" s="58">
        <v>0.21199734865223155</v>
      </c>
      <c r="F27" s="58">
        <v>0.59922451240488617</v>
      </c>
    </row>
    <row r="28" spans="1:6" x14ac:dyDescent="0.25">
      <c r="A28" s="55" t="s">
        <v>95</v>
      </c>
      <c r="B28" s="56">
        <v>9110</v>
      </c>
      <c r="C28" s="57">
        <v>2.8905493947614741E-2</v>
      </c>
      <c r="D28" s="58">
        <v>-2.1905805038335158E-3</v>
      </c>
      <c r="E28" s="58">
        <v>-4.6173175583708509E-2</v>
      </c>
      <c r="F28" s="58">
        <v>-0.12479584974541262</v>
      </c>
    </row>
    <row r="29" spans="1:6" x14ac:dyDescent="0.25">
      <c r="A29" s="55" t="s">
        <v>96</v>
      </c>
      <c r="B29" s="56">
        <v>25855</v>
      </c>
      <c r="C29" s="57">
        <v>8.2036393635080043E-2</v>
      </c>
      <c r="D29" s="58">
        <v>3.5442531037244693E-2</v>
      </c>
      <c r="E29" s="58">
        <v>0.13768371028777612</v>
      </c>
      <c r="F29" s="58">
        <v>0.19627076296673299</v>
      </c>
    </row>
    <row r="30" spans="1:6" x14ac:dyDescent="0.25">
      <c r="A30" s="55" t="s">
        <v>97</v>
      </c>
      <c r="B30" s="56">
        <v>490</v>
      </c>
      <c r="C30" s="57">
        <v>1.5547411673250519E-3</v>
      </c>
      <c r="D30" s="58">
        <v>1.0309278350515464E-2</v>
      </c>
      <c r="E30" s="58">
        <v>-0.11552346570397112</v>
      </c>
      <c r="F30" s="58">
        <v>-0.33060109289617484</v>
      </c>
    </row>
    <row r="31" spans="1:6" x14ac:dyDescent="0.25">
      <c r="A31" s="55" t="s">
        <v>98</v>
      </c>
      <c r="B31" s="56">
        <v>5670</v>
      </c>
      <c r="C31" s="57">
        <v>1.7990576364761316E-2</v>
      </c>
      <c r="D31" s="58">
        <v>2.0702070207020702E-2</v>
      </c>
      <c r="E31" s="58">
        <v>0.10915492957746478</v>
      </c>
      <c r="F31" s="58">
        <v>0.12277227722772277</v>
      </c>
    </row>
    <row r="32" spans="1:6" x14ac:dyDescent="0.25">
      <c r="A32" s="55" t="s">
        <v>99</v>
      </c>
      <c r="B32" s="56">
        <v>16980</v>
      </c>
      <c r="C32" s="57">
        <v>5.3876540859549758E-2</v>
      </c>
      <c r="D32" s="58">
        <v>2.5672002416188461E-2</v>
      </c>
      <c r="E32" s="58">
        <v>0.27286356821589203</v>
      </c>
      <c r="F32" s="58">
        <v>0.66781259208329236</v>
      </c>
    </row>
    <row r="33" spans="1:9" x14ac:dyDescent="0.25">
      <c r="A33" s="55" t="s">
        <v>100</v>
      </c>
      <c r="B33" s="56">
        <v>15815</v>
      </c>
      <c r="C33" s="57">
        <v>5.0180064410705501E-2</v>
      </c>
      <c r="D33" s="58">
        <v>4.9435965494359656E-2</v>
      </c>
      <c r="E33" s="58">
        <v>0.18820435762584523</v>
      </c>
      <c r="F33" s="58">
        <v>0.18278363622765686</v>
      </c>
    </row>
    <row r="34" spans="1:9" x14ac:dyDescent="0.25">
      <c r="A34" s="55" t="s">
        <v>101</v>
      </c>
      <c r="B34" s="56">
        <v>15760</v>
      </c>
      <c r="C34" s="57">
        <v>5.0005552647026164E-2</v>
      </c>
      <c r="D34" s="58">
        <v>6.3427800269905535E-2</v>
      </c>
      <c r="E34" s="58">
        <v>0.17902296700830403</v>
      </c>
      <c r="F34" s="58">
        <v>0.43285753250295483</v>
      </c>
    </row>
    <row r="35" spans="1:9" x14ac:dyDescent="0.25">
      <c r="A35" s="55" t="s">
        <v>102</v>
      </c>
      <c r="B35" s="56">
        <v>6985</v>
      </c>
      <c r="C35" s="57">
        <v>2.2162993987276506E-2</v>
      </c>
      <c r="D35" s="58">
        <v>2.4193548387096774E-2</v>
      </c>
      <c r="E35" s="58">
        <v>0.12916262528289688</v>
      </c>
      <c r="F35" s="58">
        <v>-4.5112781954887216E-2</v>
      </c>
    </row>
    <row r="36" spans="1:9" x14ac:dyDescent="0.25">
      <c r="A36" s="55" t="s">
        <v>103</v>
      </c>
      <c r="B36" s="56">
        <v>1705</v>
      </c>
      <c r="C36" s="57">
        <v>5.4098646740596192E-3</v>
      </c>
      <c r="D36" s="58">
        <v>-5.8011049723756904E-2</v>
      </c>
      <c r="E36" s="58">
        <v>-4.2134831460674156E-2</v>
      </c>
      <c r="F36" s="58">
        <v>-0.37131268436578169</v>
      </c>
    </row>
    <row r="37" spans="1:9" x14ac:dyDescent="0.25">
      <c r="A37" s="55" t="s">
        <v>104</v>
      </c>
      <c r="B37" s="56">
        <v>605</v>
      </c>
      <c r="C37" s="57">
        <v>1.9196294004727682E-3</v>
      </c>
      <c r="D37" s="58">
        <v>-3.2000000000000001E-2</v>
      </c>
      <c r="E37" s="58">
        <v>0.2448559670781893</v>
      </c>
      <c r="F37" s="58">
        <v>0.22222222222222221</v>
      </c>
    </row>
    <row r="38" spans="1:9" x14ac:dyDescent="0.25">
      <c r="A38" s="55" t="s">
        <v>105</v>
      </c>
      <c r="B38" s="56">
        <v>1820</v>
      </c>
      <c r="C38" s="57">
        <v>5.7747529072073355E-3</v>
      </c>
      <c r="D38" s="58">
        <v>2.8248587570621469E-2</v>
      </c>
      <c r="E38" s="58">
        <v>-1.7278617710583154E-2</v>
      </c>
      <c r="F38" s="58">
        <v>-4.3112513144058888E-2</v>
      </c>
    </row>
    <row r="39" spans="1:9" x14ac:dyDescent="0.25">
      <c r="A39" s="55" t="s">
        <v>106</v>
      </c>
      <c r="B39" s="56">
        <v>21035</v>
      </c>
      <c r="C39" s="57">
        <v>6.6742817254454009E-2</v>
      </c>
      <c r="D39" s="58">
        <v>6.2105528906841706E-2</v>
      </c>
      <c r="E39" s="58">
        <v>0.34796539570650431</v>
      </c>
      <c r="F39" s="58">
        <v>0.677565994098413</v>
      </c>
    </row>
    <row r="40" spans="1:9" x14ac:dyDescent="0.25">
      <c r="A40" s="59" t="s">
        <v>29</v>
      </c>
      <c r="B40" s="60">
        <v>315165</v>
      </c>
      <c r="C40" s="61">
        <v>1</v>
      </c>
      <c r="D40" s="269">
        <v>2.7952184477894292E-2</v>
      </c>
      <c r="E40" s="269">
        <v>0.17530029050145995</v>
      </c>
      <c r="F40" s="269">
        <v>0.28957748553565144</v>
      </c>
    </row>
    <row r="41" spans="1:9" ht="17.25" customHeight="1" x14ac:dyDescent="0.25"/>
    <row r="42" spans="1:9" x14ac:dyDescent="0.25">
      <c r="A42" s="43" t="s">
        <v>34</v>
      </c>
    </row>
    <row r="43" spans="1:9" x14ac:dyDescent="0.25">
      <c r="B43" s="72"/>
    </row>
    <row r="44" spans="1:9" hidden="1" x14ac:dyDescent="0.25"/>
    <row r="45" spans="1:9" hidden="1" x14ac:dyDescent="0.25">
      <c r="B45" s="75"/>
      <c r="C45" s="75"/>
      <c r="D45" s="75"/>
    </row>
    <row r="46" spans="1:9" ht="14.25" hidden="1" customHeight="1" x14ac:dyDescent="0.25">
      <c r="A46" s="63" t="s">
        <v>211</v>
      </c>
      <c r="B46" s="64" t="s">
        <v>260</v>
      </c>
      <c r="C46" s="64" t="s">
        <v>261</v>
      </c>
      <c r="D46" s="64" t="s">
        <v>262</v>
      </c>
      <c r="E46" s="65" t="s">
        <v>207</v>
      </c>
      <c r="F46" s="66" t="s">
        <v>206</v>
      </c>
      <c r="G46" s="67" t="s">
        <v>205</v>
      </c>
      <c r="H46" s="67" t="s">
        <v>204</v>
      </c>
      <c r="I46" s="1" t="s">
        <v>216</v>
      </c>
    </row>
    <row r="47" spans="1:9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7">
        <v>0.23092045815322246</v>
      </c>
      <c r="F47" s="27">
        <v>0.10535434279636391</v>
      </c>
      <c r="G47" s="27">
        <v>0.11417518651561205</v>
      </c>
      <c r="H47" s="27">
        <v>3.762223365928976E-2</v>
      </c>
      <c r="I47" s="1" t="s">
        <v>209</v>
      </c>
    </row>
    <row r="48" spans="1:9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7">
        <v>0.23136464849962887</v>
      </c>
      <c r="F48" s="27">
        <v>9.3544012957173531E-2</v>
      </c>
      <c r="G48" s="27">
        <v>0.12069714252627313</v>
      </c>
      <c r="H48" s="27">
        <v>5.5775262511932364E-2</v>
      </c>
      <c r="I48" s="1" t="s">
        <v>210</v>
      </c>
    </row>
    <row r="49" spans="1:9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7">
        <v>-4.0294069443468895E-2</v>
      </c>
      <c r="F49" s="27">
        <v>4.0725130757121822E-2</v>
      </c>
      <c r="G49" s="27">
        <v>7.6615974575158244E-2</v>
      </c>
      <c r="H49" s="27">
        <v>4.539658250446315E-2</v>
      </c>
      <c r="I49" s="1" t="s">
        <v>217</v>
      </c>
    </row>
    <row r="50" spans="1:9" ht="15.75" hidden="1" thickBot="1" x14ac:dyDescent="0.3">
      <c r="A50" s="68" t="s">
        <v>215</v>
      </c>
      <c r="B50" s="69">
        <v>25810</v>
      </c>
      <c r="C50" s="69">
        <v>25365</v>
      </c>
      <c r="D50" s="69">
        <v>24319</v>
      </c>
      <c r="E50" s="27">
        <v>-9.7457775291114448E-2</v>
      </c>
      <c r="F50" s="27">
        <v>2.8901734104046242E-2</v>
      </c>
      <c r="G50" s="27">
        <v>6.1310086763435995E-2</v>
      </c>
      <c r="H50" s="27">
        <v>1.7543859649122806E-2</v>
      </c>
    </row>
    <row r="51" spans="1:9" hidden="1" x14ac:dyDescent="0.25">
      <c r="A51" s="70" t="s">
        <v>132</v>
      </c>
      <c r="B51" s="71">
        <v>283735</v>
      </c>
      <c r="C51" s="71">
        <v>271720</v>
      </c>
      <c r="D51" s="71">
        <v>256490</v>
      </c>
      <c r="E51" s="27">
        <v>0.14634845987265263</v>
      </c>
      <c r="F51" s="27">
        <v>8.3520453365105551E-2</v>
      </c>
      <c r="G51" s="27">
        <v>0.10622246481344302</v>
      </c>
      <c r="H51" s="27">
        <v>4.4218312969233037E-2</v>
      </c>
    </row>
    <row r="52" spans="1:9" hidden="1" x14ac:dyDescent="0.25"/>
    <row r="53" spans="1:9" hidden="1" x14ac:dyDescent="0.25"/>
    <row r="54" spans="1:9" hidden="1" x14ac:dyDescent="0.25"/>
    <row r="56" spans="1:9" x14ac:dyDescent="0.25">
      <c r="D56" s="187"/>
      <c r="E56" s="187"/>
      <c r="F56" s="187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H47:H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sheetPr>
    <tabColor theme="9" tint="0.79998168889431442"/>
  </sheetPr>
  <dimension ref="A1:M44"/>
  <sheetViews>
    <sheetView workbookViewId="0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09"/>
    </row>
    <row r="2" spans="1:13" ht="15" customHeight="1" x14ac:dyDescent="0.25"/>
    <row r="3" spans="1:13" ht="18.75" customHeight="1" x14ac:dyDescent="0.3">
      <c r="A3" s="29" t="str">
        <f>TRGSS1!A3</f>
        <v>LLOCS DE TREBALL. RÈGIM GENERAL SEGURETAT SOCIAL.</v>
      </c>
    </row>
    <row r="5" spans="1:13" x14ac:dyDescent="0.25">
      <c r="A5" s="28" t="str">
        <f>Índex!A33</f>
        <v>TRGSS4</v>
      </c>
      <c r="C5" s="28" t="str">
        <f>Índex!A7</f>
        <v>3r trimestre 2025</v>
      </c>
      <c r="D5" s="28"/>
      <c r="E5" s="28"/>
      <c r="F5" s="28"/>
      <c r="G5" s="28"/>
    </row>
    <row r="6" spans="1:13" ht="15.75" thickBot="1" x14ac:dyDescent="0.3">
      <c r="A6" s="30" t="str">
        <f>Índex!B33</f>
        <v>Dades municipals. Llocs de treball assalariat per grandària del compte de cotització.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5">
      <c r="F7" s="73"/>
    </row>
    <row r="8" spans="1:13" ht="15" customHeight="1" x14ac:dyDescent="0.25">
      <c r="B8" s="308" t="s">
        <v>186</v>
      </c>
      <c r="C8" s="308" t="s">
        <v>187</v>
      </c>
      <c r="D8" s="308" t="s">
        <v>188</v>
      </c>
      <c r="E8" s="306" t="s">
        <v>75</v>
      </c>
      <c r="F8" s="306"/>
      <c r="G8" s="306"/>
      <c r="H8" s="307" t="s">
        <v>306</v>
      </c>
      <c r="I8" s="307"/>
      <c r="J8" s="307"/>
    </row>
    <row r="9" spans="1:13" ht="29.25" customHeight="1" x14ac:dyDescent="0.25">
      <c r="B9" s="309"/>
      <c r="C9" s="309" t="s">
        <v>187</v>
      </c>
      <c r="D9" s="309"/>
      <c r="E9" s="74" t="s">
        <v>186</v>
      </c>
      <c r="F9" s="74" t="s">
        <v>187</v>
      </c>
      <c r="G9" s="74" t="s">
        <v>188</v>
      </c>
      <c r="H9" s="74" t="s">
        <v>186</v>
      </c>
      <c r="I9" s="74" t="s">
        <v>187</v>
      </c>
      <c r="J9" s="74" t="s">
        <v>188</v>
      </c>
    </row>
    <row r="10" spans="1:13" x14ac:dyDescent="0.25">
      <c r="A10" s="55" t="s">
        <v>77</v>
      </c>
      <c r="B10" s="56">
        <v>3055</v>
      </c>
      <c r="C10" s="56">
        <v>2420</v>
      </c>
      <c r="D10" s="56">
        <v>770</v>
      </c>
      <c r="E10" s="57">
        <v>2.5493386740100973E-2</v>
      </c>
      <c r="F10" s="57">
        <v>2.8672985781990522E-2</v>
      </c>
      <c r="G10" s="57">
        <v>6.9413143423780761E-3</v>
      </c>
      <c r="H10" s="57">
        <v>-1.9261637239165328E-2</v>
      </c>
      <c r="I10" s="57">
        <v>-9.0225563909774431E-2</v>
      </c>
      <c r="J10" s="57">
        <v>8.4507042253521125E-2</v>
      </c>
    </row>
    <row r="11" spans="1:13" x14ac:dyDescent="0.25">
      <c r="A11" s="55" t="s">
        <v>78</v>
      </c>
      <c r="B11" s="56">
        <v>630</v>
      </c>
      <c r="C11" s="56">
        <v>0</v>
      </c>
      <c r="D11" s="56">
        <v>0</v>
      </c>
      <c r="E11" s="57">
        <v>5.257228689447991E-3</v>
      </c>
      <c r="F11" s="57">
        <v>0</v>
      </c>
      <c r="G11" s="57">
        <v>0</v>
      </c>
      <c r="H11" s="57">
        <v>-2.3255813953488372E-2</v>
      </c>
      <c r="I11" s="57" t="s">
        <v>189</v>
      </c>
      <c r="J11" s="57" t="s">
        <v>189</v>
      </c>
    </row>
    <row r="12" spans="1:13" x14ac:dyDescent="0.25">
      <c r="A12" s="55" t="s">
        <v>79</v>
      </c>
      <c r="B12" s="56">
        <v>9000</v>
      </c>
      <c r="C12" s="56">
        <v>3045</v>
      </c>
      <c r="D12" s="56">
        <v>1425</v>
      </c>
      <c r="E12" s="57">
        <v>7.5103266992114157E-2</v>
      </c>
      <c r="F12" s="57">
        <v>3.6078199052132699E-2</v>
      </c>
      <c r="G12" s="57">
        <v>1.2845938880375012E-2</v>
      </c>
      <c r="H12" s="57">
        <v>-5.5248618784530384E-3</v>
      </c>
      <c r="I12" s="57">
        <v>8.1705150976909419E-2</v>
      </c>
      <c r="J12" s="57">
        <v>-0.13897280966767372</v>
      </c>
    </row>
    <row r="13" spans="1:13" x14ac:dyDescent="0.25">
      <c r="A13" s="55" t="s">
        <v>80</v>
      </c>
      <c r="B13" s="56">
        <v>630</v>
      </c>
      <c r="C13" s="56">
        <v>55</v>
      </c>
      <c r="D13" s="56">
        <v>455</v>
      </c>
      <c r="E13" s="57">
        <v>5.257228689447991E-3</v>
      </c>
      <c r="F13" s="57">
        <v>6.5165876777251185E-4</v>
      </c>
      <c r="G13" s="57">
        <v>4.1016857477688632E-3</v>
      </c>
      <c r="H13" s="57">
        <v>0.05</v>
      </c>
      <c r="I13" s="57">
        <v>0</v>
      </c>
      <c r="J13" s="57">
        <v>-0.125</v>
      </c>
    </row>
    <row r="14" spans="1:13" x14ac:dyDescent="0.25">
      <c r="A14" s="55" t="s">
        <v>81</v>
      </c>
      <c r="B14" s="56">
        <v>1445</v>
      </c>
      <c r="C14" s="56">
        <v>655</v>
      </c>
      <c r="D14" s="56">
        <v>255</v>
      </c>
      <c r="E14" s="57">
        <v>1.2058246755956107E-2</v>
      </c>
      <c r="F14" s="57">
        <v>7.7606635071090051E-3</v>
      </c>
      <c r="G14" s="57">
        <v>2.2987469575407914E-3</v>
      </c>
      <c r="H14" s="57">
        <v>1.048951048951049E-2</v>
      </c>
      <c r="I14" s="57">
        <v>7.6923076923076927E-3</v>
      </c>
      <c r="J14" s="57">
        <v>0</v>
      </c>
    </row>
    <row r="15" spans="1:13" x14ac:dyDescent="0.25">
      <c r="A15" s="55" t="s">
        <v>82</v>
      </c>
      <c r="B15" s="56">
        <v>530</v>
      </c>
      <c r="C15" s="56">
        <v>0</v>
      </c>
      <c r="D15" s="56">
        <v>0</v>
      </c>
      <c r="E15" s="57">
        <v>4.4227479450911671E-3</v>
      </c>
      <c r="F15" s="57">
        <v>0</v>
      </c>
      <c r="G15" s="57">
        <v>0</v>
      </c>
      <c r="H15" s="57">
        <v>0.06</v>
      </c>
      <c r="I15" s="57" t="s">
        <v>189</v>
      </c>
      <c r="J15" s="57" t="s">
        <v>189</v>
      </c>
    </row>
    <row r="16" spans="1:13" x14ac:dyDescent="0.25">
      <c r="A16" s="55" t="s">
        <v>83</v>
      </c>
      <c r="B16" s="56">
        <v>1095</v>
      </c>
      <c r="C16" s="56">
        <v>365</v>
      </c>
      <c r="D16" s="56">
        <v>0</v>
      </c>
      <c r="E16" s="57">
        <v>9.1375641507072218E-3</v>
      </c>
      <c r="F16" s="57">
        <v>4.3246445497630336E-3</v>
      </c>
      <c r="G16" s="57">
        <v>0</v>
      </c>
      <c r="H16" s="57">
        <v>-4.3668122270742356E-2</v>
      </c>
      <c r="I16" s="57">
        <v>0.2807017543859649</v>
      </c>
      <c r="J16" s="57" t="s">
        <v>189</v>
      </c>
    </row>
    <row r="17" spans="1:10" x14ac:dyDescent="0.25">
      <c r="A17" s="55" t="s">
        <v>84</v>
      </c>
      <c r="B17" s="56">
        <v>14550</v>
      </c>
      <c r="C17" s="56">
        <v>11020</v>
      </c>
      <c r="D17" s="56">
        <v>20385</v>
      </c>
      <c r="E17" s="57">
        <v>0.12141694830391789</v>
      </c>
      <c r="F17" s="57">
        <v>0.13056872037914691</v>
      </c>
      <c r="G17" s="57">
        <v>0.18376453619399621</v>
      </c>
      <c r="H17" s="57">
        <v>-1.020408163265306E-2</v>
      </c>
      <c r="I17" s="57">
        <v>-2.434705621956618E-2</v>
      </c>
      <c r="J17" s="57">
        <v>0.12686567164179105</v>
      </c>
    </row>
    <row r="18" spans="1:10" x14ac:dyDescent="0.25">
      <c r="A18" s="55" t="s">
        <v>87</v>
      </c>
      <c r="B18" s="56">
        <v>3140</v>
      </c>
      <c r="C18" s="56">
        <v>1440</v>
      </c>
      <c r="D18" s="56">
        <v>900</v>
      </c>
      <c r="E18" s="57">
        <v>2.6202695372804272E-2</v>
      </c>
      <c r="F18" s="57">
        <v>1.7061611374407582E-2</v>
      </c>
      <c r="G18" s="57">
        <v>8.1132245560263227E-3</v>
      </c>
      <c r="H18" s="57">
        <v>-9.4637223974763408E-3</v>
      </c>
      <c r="I18" s="57">
        <v>7.4626865671641784E-2</v>
      </c>
      <c r="J18" s="57">
        <v>-5.2631578947368418E-2</v>
      </c>
    </row>
    <row r="19" spans="1:10" x14ac:dyDescent="0.25">
      <c r="A19" s="55" t="s">
        <v>88</v>
      </c>
      <c r="B19" s="56">
        <v>6035</v>
      </c>
      <c r="C19" s="56">
        <v>6080</v>
      </c>
      <c r="D19" s="56">
        <v>7050</v>
      </c>
      <c r="E19" s="57">
        <v>5.0360912921934328E-2</v>
      </c>
      <c r="F19" s="57">
        <v>7.2037914691943122E-2</v>
      </c>
      <c r="G19" s="57">
        <v>6.3553592355539534E-2</v>
      </c>
      <c r="H19" s="57">
        <v>8.3542188805346695E-3</v>
      </c>
      <c r="I19" s="57">
        <v>5.5555555555555552E-2</v>
      </c>
      <c r="J19" s="57">
        <v>4.9893086243763367E-3</v>
      </c>
    </row>
    <row r="20" spans="1:10" x14ac:dyDescent="0.25">
      <c r="A20" s="55" t="s">
        <v>89</v>
      </c>
      <c r="B20" s="56">
        <v>7000</v>
      </c>
      <c r="C20" s="56">
        <v>6040</v>
      </c>
      <c r="D20" s="56">
        <v>1540</v>
      </c>
      <c r="E20" s="57">
        <v>5.8413652104977676E-2</v>
      </c>
      <c r="F20" s="57">
        <v>7.1563981042654032E-2</v>
      </c>
      <c r="G20" s="57">
        <v>1.3882628684756152E-2</v>
      </c>
      <c r="H20" s="57">
        <v>1.5965166908563134E-2</v>
      </c>
      <c r="I20" s="57">
        <v>6.997342781222321E-2</v>
      </c>
      <c r="J20" s="57">
        <v>1.9867549668874173E-2</v>
      </c>
    </row>
    <row r="21" spans="1:10" x14ac:dyDescent="0.25">
      <c r="A21" s="55" t="s">
        <v>91</v>
      </c>
      <c r="B21" s="56">
        <v>4145</v>
      </c>
      <c r="C21" s="56">
        <v>2700</v>
      </c>
      <c r="D21" s="56">
        <v>4290</v>
      </c>
      <c r="E21" s="57">
        <v>3.4589226853590352E-2</v>
      </c>
      <c r="F21" s="57">
        <v>3.1990521327014215E-2</v>
      </c>
      <c r="G21" s="57">
        <v>3.8673037050392142E-2</v>
      </c>
      <c r="H21" s="57">
        <v>1.4687882496940025E-2</v>
      </c>
      <c r="I21" s="57">
        <v>6.2992125984251968E-2</v>
      </c>
      <c r="J21" s="57">
        <v>7.6537013801756593E-2</v>
      </c>
    </row>
    <row r="22" spans="1:10" x14ac:dyDescent="0.25">
      <c r="A22" s="55" t="s">
        <v>92</v>
      </c>
      <c r="B22" s="56">
        <v>5055</v>
      </c>
      <c r="C22" s="56">
        <v>1970</v>
      </c>
      <c r="D22" s="56">
        <v>0</v>
      </c>
      <c r="E22" s="57">
        <v>4.2183001627237454E-2</v>
      </c>
      <c r="F22" s="57">
        <v>2.3341232227488153E-2</v>
      </c>
      <c r="G22" s="57">
        <v>0</v>
      </c>
      <c r="H22" s="57">
        <v>-2.9585798816568047E-3</v>
      </c>
      <c r="I22" s="57">
        <v>1.0256410256410256E-2</v>
      </c>
      <c r="J22" s="57" t="s">
        <v>189</v>
      </c>
    </row>
    <row r="23" spans="1:10" x14ac:dyDescent="0.25">
      <c r="A23" s="55" t="s">
        <v>93</v>
      </c>
      <c r="B23" s="56">
        <v>2365</v>
      </c>
      <c r="C23" s="56">
        <v>1540</v>
      </c>
      <c r="D23" s="56">
        <v>0</v>
      </c>
      <c r="E23" s="57">
        <v>1.9735469604038887E-2</v>
      </c>
      <c r="F23" s="57">
        <v>1.8246445497630333E-2</v>
      </c>
      <c r="G23" s="57">
        <v>0</v>
      </c>
      <c r="H23" s="57">
        <v>-3.6659877800407331E-2</v>
      </c>
      <c r="I23" s="57">
        <v>-2.2222222222222223E-2</v>
      </c>
      <c r="J23" s="57" t="s">
        <v>189</v>
      </c>
    </row>
    <row r="24" spans="1:10" x14ac:dyDescent="0.25">
      <c r="A24" s="55" t="s">
        <v>94</v>
      </c>
      <c r="B24" s="56">
        <v>1690</v>
      </c>
      <c r="C24" s="56">
        <v>775</v>
      </c>
      <c r="D24" s="56">
        <v>280</v>
      </c>
      <c r="E24" s="57">
        <v>1.4102724579630325E-2</v>
      </c>
      <c r="F24" s="57">
        <v>9.1824644549763027E-3</v>
      </c>
      <c r="G24" s="57">
        <v>2.5241143063193003E-3</v>
      </c>
      <c r="H24" s="57">
        <v>-2.9498525073746312E-3</v>
      </c>
      <c r="I24" s="57">
        <v>-0.11931818181818182</v>
      </c>
      <c r="J24" s="57">
        <v>-3.4482758620689655E-2</v>
      </c>
    </row>
    <row r="25" spans="1:10" x14ac:dyDescent="0.25">
      <c r="A25" s="55" t="s">
        <v>90</v>
      </c>
      <c r="B25" s="56">
        <v>550</v>
      </c>
      <c r="C25" s="56">
        <v>0</v>
      </c>
      <c r="D25" s="56">
        <v>0</v>
      </c>
      <c r="E25" s="57">
        <v>4.5896440939625317E-3</v>
      </c>
      <c r="F25" s="57">
        <v>0</v>
      </c>
      <c r="G25" s="57">
        <v>0</v>
      </c>
      <c r="H25" s="57">
        <v>0.1111111111111111</v>
      </c>
      <c r="I25" s="57" t="s">
        <v>189</v>
      </c>
      <c r="J25" s="57" t="s">
        <v>189</v>
      </c>
    </row>
    <row r="26" spans="1:10" x14ac:dyDescent="0.25">
      <c r="A26" s="55" t="s">
        <v>85</v>
      </c>
      <c r="B26" s="56">
        <v>1215</v>
      </c>
      <c r="C26" s="56">
        <v>465</v>
      </c>
      <c r="D26" s="56">
        <v>420</v>
      </c>
      <c r="E26" s="57">
        <v>1.0138941043935411E-2</v>
      </c>
      <c r="F26" s="57">
        <v>5.5094786729857816E-3</v>
      </c>
      <c r="G26" s="57">
        <v>3.7861714594789506E-3</v>
      </c>
      <c r="H26" s="57">
        <v>2.5316455696202531E-2</v>
      </c>
      <c r="I26" s="57">
        <v>8.1395348837209308E-2</v>
      </c>
      <c r="J26" s="57">
        <v>0.13513513513513514</v>
      </c>
    </row>
    <row r="27" spans="1:10" x14ac:dyDescent="0.25">
      <c r="A27" s="55" t="s">
        <v>86</v>
      </c>
      <c r="B27" s="56">
        <v>10260</v>
      </c>
      <c r="C27" s="56">
        <v>11300</v>
      </c>
      <c r="D27" s="56">
        <v>33290</v>
      </c>
      <c r="E27" s="57">
        <v>8.5617724371010145E-2</v>
      </c>
      <c r="F27" s="57">
        <v>0.13388625592417061</v>
      </c>
      <c r="G27" s="57">
        <v>0.30009916163346256</v>
      </c>
      <c r="H27" s="57">
        <v>-3.3997085964060222E-3</v>
      </c>
      <c r="I27" s="57">
        <v>5.4596360242650487E-2</v>
      </c>
      <c r="J27" s="57">
        <v>1.7420537897310514E-2</v>
      </c>
    </row>
    <row r="28" spans="1:10" x14ac:dyDescent="0.25">
      <c r="A28" s="55" t="s">
        <v>95</v>
      </c>
      <c r="B28" s="56">
        <v>4600</v>
      </c>
      <c r="C28" s="56">
        <v>2540</v>
      </c>
      <c r="D28" s="56">
        <v>1970</v>
      </c>
      <c r="E28" s="57">
        <v>3.8386114240413903E-2</v>
      </c>
      <c r="F28" s="57">
        <v>3.0094786729857818E-2</v>
      </c>
      <c r="G28" s="57">
        <v>1.7758947083746507E-2</v>
      </c>
      <c r="H28" s="57">
        <v>-2.1276595744680851E-2</v>
      </c>
      <c r="I28" s="57">
        <v>0.13392857142857142</v>
      </c>
      <c r="J28" s="57">
        <v>-0.10250569476082004</v>
      </c>
    </row>
    <row r="29" spans="1:10" x14ac:dyDescent="0.25">
      <c r="A29" s="55" t="s">
        <v>96</v>
      </c>
      <c r="B29" s="56">
        <v>11045</v>
      </c>
      <c r="C29" s="56">
        <v>7990</v>
      </c>
      <c r="D29" s="56">
        <v>6815</v>
      </c>
      <c r="E29" s="57">
        <v>9.2168398214211203E-2</v>
      </c>
      <c r="F29" s="57">
        <v>9.4668246445497636E-2</v>
      </c>
      <c r="G29" s="57">
        <v>6.1435139277021544E-2</v>
      </c>
      <c r="H29" s="57">
        <v>3.1760859411489956E-2</v>
      </c>
      <c r="I29" s="57">
        <v>-2.7388922702373707E-2</v>
      </c>
      <c r="J29" s="57">
        <v>0.12644628099173555</v>
      </c>
    </row>
    <row r="30" spans="1:10" x14ac:dyDescent="0.25">
      <c r="A30" s="55" t="s">
        <v>97</v>
      </c>
      <c r="B30" s="56">
        <v>430</v>
      </c>
      <c r="C30" s="56">
        <v>60</v>
      </c>
      <c r="D30" s="56">
        <v>0</v>
      </c>
      <c r="E30" s="57">
        <v>3.5882672007343432E-3</v>
      </c>
      <c r="F30" s="57">
        <v>7.1090047393364926E-4</v>
      </c>
      <c r="G30" s="57">
        <v>0</v>
      </c>
      <c r="H30" s="57">
        <v>2.3809523809523808E-2</v>
      </c>
      <c r="I30" s="57">
        <v>0</v>
      </c>
      <c r="J30" s="57" t="s">
        <v>189</v>
      </c>
    </row>
    <row r="31" spans="1:10" x14ac:dyDescent="0.25">
      <c r="A31" s="55" t="s">
        <v>98</v>
      </c>
      <c r="B31" s="56">
        <v>2145</v>
      </c>
      <c r="C31" s="56">
        <v>2245</v>
      </c>
      <c r="D31" s="56">
        <v>1275</v>
      </c>
      <c r="E31" s="57">
        <v>1.7899611966453875E-2</v>
      </c>
      <c r="F31" s="57">
        <v>2.6599526066350711E-2</v>
      </c>
      <c r="G31" s="57">
        <v>1.1493734787703958E-2</v>
      </c>
      <c r="H31" s="57">
        <v>9.4117647058823521E-3</v>
      </c>
      <c r="I31" s="57">
        <v>9.7799511002444994E-2</v>
      </c>
      <c r="J31" s="57">
        <v>-8.2733812949640287E-2</v>
      </c>
    </row>
    <row r="32" spans="1:10" x14ac:dyDescent="0.25">
      <c r="A32" s="55" t="s">
        <v>99</v>
      </c>
      <c r="B32" s="56">
        <v>5600</v>
      </c>
      <c r="C32" s="56">
        <v>4170</v>
      </c>
      <c r="D32" s="56">
        <v>7210</v>
      </c>
      <c r="E32" s="57">
        <v>4.6730921683982143E-2</v>
      </c>
      <c r="F32" s="57">
        <v>4.9407582938388622E-2</v>
      </c>
      <c r="G32" s="57">
        <v>6.499594338772198E-2</v>
      </c>
      <c r="H32" s="57">
        <v>1.0830324909747292E-2</v>
      </c>
      <c r="I32" s="57">
        <v>7.6129032258064513E-2</v>
      </c>
      <c r="J32" s="57">
        <v>9.0972708187543744E-3</v>
      </c>
    </row>
    <row r="33" spans="1:10" x14ac:dyDescent="0.25">
      <c r="A33" s="55" t="s">
        <v>100</v>
      </c>
      <c r="B33" s="56">
        <v>5185</v>
      </c>
      <c r="C33" s="56">
        <v>4075</v>
      </c>
      <c r="D33" s="56">
        <v>6555</v>
      </c>
      <c r="E33" s="57">
        <v>4.3267826594901325E-2</v>
      </c>
      <c r="F33" s="57">
        <v>4.8281990521327013E-2</v>
      </c>
      <c r="G33" s="57">
        <v>5.9091318849725051E-2</v>
      </c>
      <c r="H33" s="57">
        <v>4.8533872598584431E-2</v>
      </c>
      <c r="I33" s="57">
        <v>-2.5119617224880382E-2</v>
      </c>
      <c r="J33" s="57">
        <v>0.10260723296888141</v>
      </c>
    </row>
    <row r="34" spans="1:10" x14ac:dyDescent="0.25">
      <c r="A34" s="55" t="s">
        <v>101</v>
      </c>
      <c r="B34" s="56">
        <v>5220</v>
      </c>
      <c r="C34" s="56">
        <v>4765</v>
      </c>
      <c r="D34" s="56">
        <v>5780</v>
      </c>
      <c r="E34" s="57">
        <v>4.3559894855426211E-2</v>
      </c>
      <c r="F34" s="57">
        <v>5.6457345971563981E-2</v>
      </c>
      <c r="G34" s="57">
        <v>5.2104931037591271E-2</v>
      </c>
      <c r="H34" s="57">
        <v>3.7773359840954271E-2</v>
      </c>
      <c r="I34" s="57">
        <v>-3.8345105953582238E-2</v>
      </c>
      <c r="J34" s="57">
        <v>0.1954498448810755</v>
      </c>
    </row>
    <row r="35" spans="1:10" x14ac:dyDescent="0.25">
      <c r="A35" s="55" t="s">
        <v>102</v>
      </c>
      <c r="B35" s="56">
        <v>3160</v>
      </c>
      <c r="C35" s="56">
        <v>2895</v>
      </c>
      <c r="D35" s="56">
        <v>925</v>
      </c>
      <c r="E35" s="57">
        <v>2.6369591521675638E-2</v>
      </c>
      <c r="F35" s="57">
        <v>3.4300947867298578E-2</v>
      </c>
      <c r="G35" s="57">
        <v>8.3385919048048311E-3</v>
      </c>
      <c r="H35" s="57">
        <v>3.6065573770491806E-2</v>
      </c>
      <c r="I35" s="57">
        <v>0</v>
      </c>
      <c r="J35" s="57">
        <v>5.7142857142857141E-2</v>
      </c>
    </row>
    <row r="36" spans="1:10" x14ac:dyDescent="0.25">
      <c r="A36" s="55" t="s">
        <v>103</v>
      </c>
      <c r="B36" s="56">
        <v>775</v>
      </c>
      <c r="C36" s="56">
        <v>630</v>
      </c>
      <c r="D36" s="56">
        <v>305</v>
      </c>
      <c r="E36" s="57">
        <v>6.4672257687653856E-3</v>
      </c>
      <c r="F36" s="57">
        <v>7.4644549763033174E-3</v>
      </c>
      <c r="G36" s="57">
        <v>2.7494816550978096E-3</v>
      </c>
      <c r="H36" s="57">
        <v>-3.7267080745341616E-2</v>
      </c>
      <c r="I36" s="57">
        <v>-7.3529411764705885E-2</v>
      </c>
      <c r="J36" s="57">
        <v>-7.575757575757576E-2</v>
      </c>
    </row>
    <row r="37" spans="1:10" x14ac:dyDescent="0.25">
      <c r="A37" s="55" t="s">
        <v>104</v>
      </c>
      <c r="B37" s="56">
        <v>530</v>
      </c>
      <c r="C37" s="56">
        <v>80</v>
      </c>
      <c r="D37" s="56">
        <v>0</v>
      </c>
      <c r="E37" s="57">
        <v>4.4227479450911671E-3</v>
      </c>
      <c r="F37" s="57">
        <v>9.4786729857819908E-4</v>
      </c>
      <c r="G37" s="57">
        <v>0</v>
      </c>
      <c r="H37" s="57">
        <v>-2.7522935779816515E-2</v>
      </c>
      <c r="I37" s="57">
        <v>0</v>
      </c>
      <c r="J37" s="57" t="s">
        <v>189</v>
      </c>
    </row>
    <row r="38" spans="1:10" x14ac:dyDescent="0.25">
      <c r="A38" s="55" t="s">
        <v>105</v>
      </c>
      <c r="B38" s="56">
        <v>1735</v>
      </c>
      <c r="C38" s="56">
        <v>85</v>
      </c>
      <c r="D38" s="56">
        <v>0</v>
      </c>
      <c r="E38" s="57">
        <v>1.4478240914590896E-2</v>
      </c>
      <c r="F38" s="57">
        <v>1.0071090047393365E-3</v>
      </c>
      <c r="G38" s="57">
        <v>0</v>
      </c>
      <c r="H38" s="57">
        <v>6.1162079510703363E-2</v>
      </c>
      <c r="I38" s="57">
        <v>-0.37037037037037035</v>
      </c>
      <c r="J38" s="57" t="s">
        <v>189</v>
      </c>
    </row>
    <row r="39" spans="1:10" x14ac:dyDescent="0.25">
      <c r="A39" s="55" t="s">
        <v>106</v>
      </c>
      <c r="B39" s="56">
        <v>7010</v>
      </c>
      <c r="C39" s="56">
        <v>4990</v>
      </c>
      <c r="D39" s="56">
        <v>9030</v>
      </c>
      <c r="E39" s="57">
        <v>5.8497100179413362E-2</v>
      </c>
      <c r="F39" s="57">
        <v>5.9123222748815166E-2</v>
      </c>
      <c r="G39" s="57">
        <v>8.140268637879744E-2</v>
      </c>
      <c r="H39" s="57">
        <v>-7.0821529745042494E-3</v>
      </c>
      <c r="I39" s="57">
        <v>0.20240963855421687</v>
      </c>
      <c r="J39" s="57">
        <v>5.06108202443281E-2</v>
      </c>
    </row>
    <row r="40" spans="1:10" x14ac:dyDescent="0.25">
      <c r="A40" s="59" t="s">
        <v>107</v>
      </c>
      <c r="B40" s="60">
        <v>119835</v>
      </c>
      <c r="C40" s="60">
        <v>84400</v>
      </c>
      <c r="D40" s="60">
        <v>110930</v>
      </c>
      <c r="E40" s="61">
        <v>1</v>
      </c>
      <c r="F40" s="61">
        <v>1</v>
      </c>
      <c r="G40" s="61">
        <v>1</v>
      </c>
      <c r="H40" s="61">
        <v>6.3825320176359437E-3</v>
      </c>
      <c r="I40" s="61">
        <v>2.8077227602168221E-2</v>
      </c>
      <c r="J40" s="61">
        <v>5.2267121988237526E-2</v>
      </c>
    </row>
    <row r="41" spans="1:10" ht="17.25" customHeight="1" x14ac:dyDescent="0.25"/>
    <row r="42" spans="1:10" x14ac:dyDescent="0.25">
      <c r="A42" s="43" t="s">
        <v>34</v>
      </c>
    </row>
    <row r="44" spans="1:10" x14ac:dyDescent="0.25">
      <c r="D44" s="72"/>
      <c r="E44" s="72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sheetPr>
    <tabColor theme="9" tint="0.79998168889431442"/>
  </sheetPr>
  <dimension ref="A1:F42"/>
  <sheetViews>
    <sheetView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29" t="str">
        <f>TRGSS1!A3</f>
        <v>LLOCS DE TREBALL. RÈGIM GENERAL SEGURETAT SOCIAL.</v>
      </c>
    </row>
    <row r="5" spans="1:6" x14ac:dyDescent="0.25">
      <c r="A5" s="28" t="str">
        <f>Índex!A34</f>
        <v>TRGSS5</v>
      </c>
      <c r="C5" s="28" t="str">
        <f>Índex!A7</f>
        <v>3r trimestre 2025</v>
      </c>
    </row>
    <row r="6" spans="1:6" ht="15.75" thickBot="1" x14ac:dyDescent="0.3">
      <c r="A6" s="30" t="str">
        <f>Índex!B34</f>
        <v>Dades municipals. Relació entre població ocupada i llocs de treball.</v>
      </c>
      <c r="B6" s="31"/>
      <c r="C6" s="31"/>
      <c r="D6" s="31"/>
      <c r="E6" s="31"/>
      <c r="F6" s="31"/>
    </row>
    <row r="8" spans="1:6" ht="15" customHeight="1" x14ac:dyDescent="0.25">
      <c r="B8" s="48"/>
      <c r="C8" s="48"/>
      <c r="D8" s="48"/>
      <c r="E8" s="48"/>
    </row>
    <row r="9" spans="1:6" x14ac:dyDescent="0.25">
      <c r="A9" s="312"/>
      <c r="B9" s="310" t="s">
        <v>301</v>
      </c>
      <c r="C9" s="310" t="s">
        <v>302</v>
      </c>
      <c r="D9" s="310" t="s">
        <v>303</v>
      </c>
      <c r="E9" s="310" t="s">
        <v>304</v>
      </c>
    </row>
    <row r="10" spans="1:6" ht="37.5" customHeight="1" x14ac:dyDescent="0.25">
      <c r="A10" s="313"/>
      <c r="B10" s="311"/>
      <c r="C10" s="311"/>
      <c r="D10" s="311"/>
      <c r="E10" s="311"/>
    </row>
    <row r="11" spans="1:6" x14ac:dyDescent="0.25">
      <c r="A11" s="190" t="s">
        <v>77</v>
      </c>
      <c r="B11" s="191">
        <v>6250</v>
      </c>
      <c r="C11" s="191">
        <v>6890</v>
      </c>
      <c r="D11" s="191">
        <v>-640</v>
      </c>
      <c r="E11" s="206">
        <f>+D11/B11</f>
        <v>-0.1024</v>
      </c>
    </row>
    <row r="12" spans="1:6" x14ac:dyDescent="0.25">
      <c r="A12" s="190" t="s">
        <v>78</v>
      </c>
      <c r="B12" s="191">
        <v>3635</v>
      </c>
      <c r="C12" s="191">
        <v>1180</v>
      </c>
      <c r="D12" s="191">
        <v>2455</v>
      </c>
      <c r="E12" s="206">
        <f t="shared" ref="E12:E39" si="0">+D12/B12</f>
        <v>0.67537826685006874</v>
      </c>
    </row>
    <row r="13" spans="1:6" x14ac:dyDescent="0.25">
      <c r="A13" s="190" t="s">
        <v>79</v>
      </c>
      <c r="B13" s="191">
        <v>30450</v>
      </c>
      <c r="C13" s="191">
        <v>18375</v>
      </c>
      <c r="D13" s="191">
        <v>12075</v>
      </c>
      <c r="E13" s="206">
        <f t="shared" si="0"/>
        <v>0.39655172413793105</v>
      </c>
    </row>
    <row r="14" spans="1:6" x14ac:dyDescent="0.25">
      <c r="A14" s="190" t="s">
        <v>80</v>
      </c>
      <c r="B14" s="191">
        <v>1020</v>
      </c>
      <c r="C14" s="191">
        <v>1280</v>
      </c>
      <c r="D14" s="191">
        <v>-260</v>
      </c>
      <c r="E14" s="206">
        <f t="shared" si="0"/>
        <v>-0.25490196078431371</v>
      </c>
    </row>
    <row r="15" spans="1:6" x14ac:dyDescent="0.25">
      <c r="A15" s="190" t="s">
        <v>81</v>
      </c>
      <c r="B15" s="191">
        <v>4580</v>
      </c>
      <c r="C15" s="191">
        <v>2990</v>
      </c>
      <c r="D15" s="191">
        <v>1590</v>
      </c>
      <c r="E15" s="206">
        <f t="shared" si="0"/>
        <v>0.34716157205240172</v>
      </c>
    </row>
    <row r="16" spans="1:6" x14ac:dyDescent="0.25">
      <c r="A16" s="190" t="s">
        <v>82</v>
      </c>
      <c r="B16" s="191">
        <v>2390</v>
      </c>
      <c r="C16" s="191">
        <v>830</v>
      </c>
      <c r="D16" s="191">
        <v>1560</v>
      </c>
      <c r="E16" s="206">
        <f t="shared" si="0"/>
        <v>0.65271966527196656</v>
      </c>
    </row>
    <row r="17" spans="1:5" x14ac:dyDescent="0.25">
      <c r="A17" s="190" t="s">
        <v>83</v>
      </c>
      <c r="B17" s="191">
        <v>7635</v>
      </c>
      <c r="C17" s="191">
        <v>2460</v>
      </c>
      <c r="D17" s="191">
        <v>5175</v>
      </c>
      <c r="E17" s="206">
        <f t="shared" si="0"/>
        <v>0.6777996070726916</v>
      </c>
    </row>
    <row r="18" spans="1:5" x14ac:dyDescent="0.25">
      <c r="A18" s="190" t="s">
        <v>84</v>
      </c>
      <c r="B18" s="191">
        <v>40945</v>
      </c>
      <c r="C18" s="191">
        <v>50915</v>
      </c>
      <c r="D18" s="191">
        <v>-9970</v>
      </c>
      <c r="E18" s="206">
        <f t="shared" si="0"/>
        <v>-0.24349737452680426</v>
      </c>
    </row>
    <row r="19" spans="1:5" x14ac:dyDescent="0.25">
      <c r="A19" s="190" t="s">
        <v>87</v>
      </c>
      <c r="B19" s="191">
        <v>10285</v>
      </c>
      <c r="C19" s="191">
        <v>6815</v>
      </c>
      <c r="D19" s="191">
        <v>3470</v>
      </c>
      <c r="E19" s="206">
        <f t="shared" si="0"/>
        <v>0.33738454059309675</v>
      </c>
    </row>
    <row r="20" spans="1:5" x14ac:dyDescent="0.25">
      <c r="A20" s="190" t="s">
        <v>88</v>
      </c>
      <c r="B20" s="191">
        <v>20225</v>
      </c>
      <c r="C20" s="191">
        <v>22095</v>
      </c>
      <c r="D20" s="191">
        <v>-1870</v>
      </c>
      <c r="E20" s="206">
        <f t="shared" si="0"/>
        <v>-9.2459826946847956E-2</v>
      </c>
    </row>
    <row r="21" spans="1:5" x14ac:dyDescent="0.25">
      <c r="A21" s="190" t="s">
        <v>89</v>
      </c>
      <c r="B21" s="191">
        <v>21095</v>
      </c>
      <c r="C21" s="191">
        <v>17565</v>
      </c>
      <c r="D21" s="191">
        <v>3530</v>
      </c>
      <c r="E21" s="206">
        <f t="shared" si="0"/>
        <v>0.16733823180848542</v>
      </c>
    </row>
    <row r="22" spans="1:5" x14ac:dyDescent="0.25">
      <c r="A22" s="190" t="s">
        <v>91</v>
      </c>
      <c r="B22" s="191">
        <v>12755</v>
      </c>
      <c r="C22" s="191">
        <v>12625</v>
      </c>
      <c r="D22" s="191">
        <v>130</v>
      </c>
      <c r="E22" s="206">
        <f t="shared" si="0"/>
        <v>1.0192081536652292E-2</v>
      </c>
    </row>
    <row r="23" spans="1:5" x14ac:dyDescent="0.25">
      <c r="A23" s="190" t="s">
        <v>92</v>
      </c>
      <c r="B23" s="191">
        <v>12845</v>
      </c>
      <c r="C23" s="191">
        <v>8880</v>
      </c>
      <c r="D23" s="191">
        <v>3965</v>
      </c>
      <c r="E23" s="206">
        <f t="shared" si="0"/>
        <v>0.30868042039704163</v>
      </c>
    </row>
    <row r="24" spans="1:5" x14ac:dyDescent="0.25">
      <c r="A24" s="190" t="s">
        <v>93</v>
      </c>
      <c r="B24" s="191">
        <v>11220</v>
      </c>
      <c r="C24" s="191">
        <v>5250</v>
      </c>
      <c r="D24" s="191">
        <v>5970</v>
      </c>
      <c r="E24" s="206">
        <f t="shared" si="0"/>
        <v>0.53208556149732622</v>
      </c>
    </row>
    <row r="25" spans="1:5" x14ac:dyDescent="0.25">
      <c r="A25" s="190" t="s">
        <v>94</v>
      </c>
      <c r="B25" s="191">
        <v>5655</v>
      </c>
      <c r="C25" s="191">
        <v>3435</v>
      </c>
      <c r="D25" s="191">
        <v>2220</v>
      </c>
      <c r="E25" s="206">
        <f t="shared" si="0"/>
        <v>0.39257294429708223</v>
      </c>
    </row>
    <row r="26" spans="1:5" x14ac:dyDescent="0.25">
      <c r="A26" s="190" t="s">
        <v>190</v>
      </c>
      <c r="B26" s="191">
        <v>1455</v>
      </c>
      <c r="C26" s="191">
        <v>795</v>
      </c>
      <c r="D26" s="191">
        <v>660</v>
      </c>
      <c r="E26" s="206">
        <f t="shared" si="0"/>
        <v>0.45360824742268041</v>
      </c>
    </row>
    <row r="27" spans="1:5" x14ac:dyDescent="0.25">
      <c r="A27" s="190" t="s">
        <v>191</v>
      </c>
      <c r="B27" s="191">
        <v>2115</v>
      </c>
      <c r="C27" s="191">
        <v>2465</v>
      </c>
      <c r="D27" s="191">
        <v>-350</v>
      </c>
      <c r="E27" s="206">
        <f t="shared" si="0"/>
        <v>-0.16548463356973994</v>
      </c>
    </row>
    <row r="28" spans="1:5" x14ac:dyDescent="0.25">
      <c r="A28" s="190" t="s">
        <v>192</v>
      </c>
      <c r="B28" s="191">
        <v>29175</v>
      </c>
      <c r="C28" s="191">
        <v>57970</v>
      </c>
      <c r="D28" s="191">
        <v>-28795</v>
      </c>
      <c r="E28" s="206">
        <f t="shared" si="0"/>
        <v>-0.98697514995715507</v>
      </c>
    </row>
    <row r="29" spans="1:5" x14ac:dyDescent="0.25">
      <c r="A29" s="190" t="s">
        <v>95</v>
      </c>
      <c r="B29" s="191">
        <v>12320</v>
      </c>
      <c r="C29" s="191">
        <v>10570</v>
      </c>
      <c r="D29" s="191">
        <v>1750</v>
      </c>
      <c r="E29" s="206">
        <f t="shared" si="0"/>
        <v>0.14204545454545456</v>
      </c>
    </row>
    <row r="30" spans="1:5" x14ac:dyDescent="0.25">
      <c r="A30" s="190" t="s">
        <v>96</v>
      </c>
      <c r="B30" s="191">
        <v>37865</v>
      </c>
      <c r="C30" s="191">
        <v>30235</v>
      </c>
      <c r="D30" s="191">
        <v>7630</v>
      </c>
      <c r="E30" s="206">
        <f t="shared" si="0"/>
        <v>0.20150534794665259</v>
      </c>
    </row>
    <row r="31" spans="1:5" x14ac:dyDescent="0.25">
      <c r="A31" s="190" t="s">
        <v>97</v>
      </c>
      <c r="B31" s="191">
        <v>2060</v>
      </c>
      <c r="C31" s="191">
        <v>740</v>
      </c>
      <c r="D31" s="191">
        <v>1320</v>
      </c>
      <c r="E31" s="206">
        <f t="shared" si="0"/>
        <v>0.64077669902912626</v>
      </c>
    </row>
    <row r="32" spans="1:5" x14ac:dyDescent="0.25">
      <c r="A32" s="190" t="s">
        <v>98</v>
      </c>
      <c r="B32" s="191">
        <v>4245</v>
      </c>
      <c r="C32" s="191">
        <v>6170</v>
      </c>
      <c r="D32" s="191">
        <v>-1925</v>
      </c>
      <c r="E32" s="206">
        <f>+D32/B32</f>
        <v>-0.45347467608951708</v>
      </c>
    </row>
    <row r="33" spans="1:5" x14ac:dyDescent="0.25">
      <c r="A33" s="190" t="s">
        <v>99</v>
      </c>
      <c r="B33" s="191">
        <v>21135</v>
      </c>
      <c r="C33" s="191">
        <v>19555</v>
      </c>
      <c r="D33" s="191">
        <v>1580</v>
      </c>
      <c r="E33" s="206">
        <f t="shared" si="0"/>
        <v>7.4757511237284122E-2</v>
      </c>
    </row>
    <row r="34" spans="1:5" x14ac:dyDescent="0.25">
      <c r="A34" s="190" t="s">
        <v>100</v>
      </c>
      <c r="B34" s="191">
        <v>16870</v>
      </c>
      <c r="C34" s="191">
        <v>17825</v>
      </c>
      <c r="D34" s="191">
        <v>-955</v>
      </c>
      <c r="E34" s="206">
        <f t="shared" si="0"/>
        <v>-5.6609365737996444E-2</v>
      </c>
    </row>
    <row r="35" spans="1:5" x14ac:dyDescent="0.25">
      <c r="A35" s="190" t="s">
        <v>101</v>
      </c>
      <c r="B35" s="191">
        <v>9255</v>
      </c>
      <c r="C35" s="191">
        <v>17365</v>
      </c>
      <c r="D35" s="191">
        <v>-8110</v>
      </c>
      <c r="E35" s="206">
        <f t="shared" si="0"/>
        <v>-0.87628309022150186</v>
      </c>
    </row>
    <row r="36" spans="1:5" x14ac:dyDescent="0.25">
      <c r="A36" s="190" t="s">
        <v>102</v>
      </c>
      <c r="B36" s="191">
        <v>12790</v>
      </c>
      <c r="C36" s="191">
        <v>8505</v>
      </c>
      <c r="D36" s="191">
        <v>4285</v>
      </c>
      <c r="E36" s="206">
        <f t="shared" si="0"/>
        <v>0.33502736512900705</v>
      </c>
    </row>
    <row r="37" spans="1:5" x14ac:dyDescent="0.25">
      <c r="A37" s="190" t="s">
        <v>103</v>
      </c>
      <c r="B37" s="191">
        <v>4120</v>
      </c>
      <c r="C37" s="191">
        <v>2165</v>
      </c>
      <c r="D37" s="191">
        <v>1955</v>
      </c>
      <c r="E37" s="206">
        <f t="shared" si="0"/>
        <v>0.47451456310679613</v>
      </c>
    </row>
    <row r="38" spans="1:5" x14ac:dyDescent="0.25">
      <c r="A38" s="190" t="s">
        <v>104</v>
      </c>
      <c r="B38" s="191">
        <v>3110</v>
      </c>
      <c r="C38" s="191">
        <v>995</v>
      </c>
      <c r="D38" s="191">
        <v>2115</v>
      </c>
      <c r="E38" s="206">
        <f t="shared" si="0"/>
        <v>0.680064308681672</v>
      </c>
    </row>
    <row r="39" spans="1:5" x14ac:dyDescent="0.25">
      <c r="A39" s="190" t="s">
        <v>105</v>
      </c>
      <c r="B39" s="191">
        <v>7625</v>
      </c>
      <c r="C39" s="191">
        <v>2840</v>
      </c>
      <c r="D39" s="191">
        <v>4785</v>
      </c>
      <c r="E39" s="206">
        <f t="shared" si="0"/>
        <v>0.62754098360655741</v>
      </c>
    </row>
    <row r="40" spans="1:5" x14ac:dyDescent="0.25">
      <c r="A40" s="190" t="s">
        <v>106</v>
      </c>
      <c r="B40" s="191">
        <v>31615</v>
      </c>
      <c r="C40" s="191">
        <v>24755</v>
      </c>
      <c r="D40" s="191">
        <v>6860</v>
      </c>
      <c r="E40" s="206">
        <f>+D40/B40</f>
        <v>0.21698560809742212</v>
      </c>
    </row>
    <row r="41" spans="1:5" ht="17.25" customHeight="1" x14ac:dyDescent="0.25">
      <c r="A41" s="192" t="s">
        <v>29</v>
      </c>
      <c r="B41" s="193">
        <v>386740</v>
      </c>
      <c r="C41" s="193">
        <v>364535</v>
      </c>
      <c r="D41" s="207">
        <v>22205</v>
      </c>
      <c r="E41" s="208">
        <f>+D41/C41</f>
        <v>6.0913218209499777E-2</v>
      </c>
    </row>
    <row r="42" spans="1:5" x14ac:dyDescent="0.25">
      <c r="A42" s="194" t="s">
        <v>370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sheetPr>
    <tabColor theme="9" tint="0.79998168889431442"/>
  </sheetPr>
  <dimension ref="A1:AJ50"/>
  <sheetViews>
    <sheetView zoomScaleNormal="100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09"/>
    </row>
    <row r="2" spans="1:36" ht="15" customHeight="1" x14ac:dyDescent="0.25"/>
    <row r="3" spans="1:36" ht="18.75" customHeight="1" x14ac:dyDescent="0.3">
      <c r="A3" s="29" t="str">
        <f>TRGSS1!A3</f>
        <v>LLOCS DE TREBALL. RÈGIM GENERAL SEGURETAT SOCIAL.</v>
      </c>
    </row>
    <row r="5" spans="1:36" x14ac:dyDescent="0.25">
      <c r="A5" s="28" t="str">
        <f>Índex!A35</f>
        <v>TRGSS6</v>
      </c>
      <c r="C5" s="28" t="str">
        <f>Índex!A7</f>
        <v>3r trimestre 2025</v>
      </c>
    </row>
    <row r="6" spans="1:36" ht="15.75" thickBot="1" x14ac:dyDescent="0.3">
      <c r="A6" s="30" t="str">
        <f>Índex!B35</f>
        <v>Dades municipals. Llocs de treball assalariat ocupats per dones.</v>
      </c>
      <c r="B6" s="31"/>
      <c r="C6" s="31"/>
      <c r="D6" s="31"/>
    </row>
    <row r="8" spans="1:36" ht="15" customHeight="1" x14ac:dyDescent="0.25">
      <c r="B8" s="308" t="s">
        <v>295</v>
      </c>
      <c r="C8" s="308" t="s">
        <v>296</v>
      </c>
    </row>
    <row r="9" spans="1:36" ht="29.25" customHeight="1" x14ac:dyDescent="0.25">
      <c r="B9" s="309"/>
      <c r="C9" s="309" t="s">
        <v>187</v>
      </c>
    </row>
    <row r="10" spans="1:36" x14ac:dyDescent="0.25">
      <c r="A10" s="55" t="s">
        <v>77</v>
      </c>
      <c r="B10" s="56">
        <v>2287</v>
      </c>
      <c r="C10" s="188">
        <v>0.31865682039849519</v>
      </c>
      <c r="AI10" s="258"/>
      <c r="AJ10" s="258"/>
    </row>
    <row r="11" spans="1:36" x14ac:dyDescent="0.25">
      <c r="A11" s="55" t="s">
        <v>78</v>
      </c>
      <c r="B11" s="56">
        <v>762</v>
      </c>
      <c r="C11" s="188">
        <v>0.44692082111436948</v>
      </c>
    </row>
    <row r="12" spans="1:36" x14ac:dyDescent="0.25">
      <c r="A12" s="55" t="s">
        <v>79</v>
      </c>
      <c r="B12" s="56">
        <v>9155</v>
      </c>
      <c r="C12" s="188">
        <v>0.46502768324274901</v>
      </c>
    </row>
    <row r="13" spans="1:36" x14ac:dyDescent="0.25">
      <c r="A13" s="55" t="s">
        <v>80</v>
      </c>
      <c r="B13" s="56">
        <v>521</v>
      </c>
      <c r="C13" s="188">
        <v>0.34186351706036744</v>
      </c>
    </row>
    <row r="14" spans="1:36" x14ac:dyDescent="0.25">
      <c r="A14" s="55" t="s">
        <v>81</v>
      </c>
      <c r="B14" s="56">
        <v>1593</v>
      </c>
      <c r="C14" s="188">
        <v>0.45281409891984081</v>
      </c>
    </row>
    <row r="15" spans="1:36" x14ac:dyDescent="0.25">
      <c r="A15" s="55" t="s">
        <v>82</v>
      </c>
      <c r="B15" s="56">
        <v>548</v>
      </c>
      <c r="C15" s="188">
        <v>0.45514950166112955</v>
      </c>
    </row>
    <row r="16" spans="1:36" x14ac:dyDescent="0.25">
      <c r="A16" s="55" t="s">
        <v>83</v>
      </c>
      <c r="B16" s="56">
        <v>1508</v>
      </c>
      <c r="C16" s="188">
        <v>0.46905132192846033</v>
      </c>
    </row>
    <row r="17" spans="1:3" x14ac:dyDescent="0.25">
      <c r="A17" s="55" t="s">
        <v>84</v>
      </c>
      <c r="B17" s="56">
        <v>21639</v>
      </c>
      <c r="C17" s="188">
        <v>0.41860600081248911</v>
      </c>
    </row>
    <row r="18" spans="1:3" x14ac:dyDescent="0.25">
      <c r="A18" s="55" t="s">
        <v>87</v>
      </c>
      <c r="B18" s="56">
        <v>3194</v>
      </c>
      <c r="C18" s="188">
        <v>0.45017618040873852</v>
      </c>
    </row>
    <row r="19" spans="1:3" x14ac:dyDescent="0.25">
      <c r="A19" s="55" t="s">
        <v>88</v>
      </c>
      <c r="B19" s="56">
        <v>12024</v>
      </c>
      <c r="C19" s="188">
        <v>0.52301000434971723</v>
      </c>
    </row>
    <row r="20" spans="1:3" x14ac:dyDescent="0.25">
      <c r="A20" s="55" t="s">
        <v>89</v>
      </c>
      <c r="B20" s="56">
        <v>7891</v>
      </c>
      <c r="C20" s="188">
        <v>0.43469398997410896</v>
      </c>
    </row>
    <row r="21" spans="1:3" x14ac:dyDescent="0.25">
      <c r="A21" s="55" t="s">
        <v>91</v>
      </c>
      <c r="B21" s="56">
        <v>5133</v>
      </c>
      <c r="C21" s="188">
        <v>0.40391879131255903</v>
      </c>
    </row>
    <row r="22" spans="1:3" x14ac:dyDescent="0.25">
      <c r="A22" s="55" t="s">
        <v>92</v>
      </c>
      <c r="B22" s="56">
        <v>3853</v>
      </c>
      <c r="C22" s="188">
        <v>0.41962535395338707</v>
      </c>
    </row>
    <row r="23" spans="1:3" x14ac:dyDescent="0.25">
      <c r="A23" s="55" t="s">
        <v>93</v>
      </c>
      <c r="B23" s="56">
        <v>2514</v>
      </c>
      <c r="C23" s="188">
        <v>0.45061839039254348</v>
      </c>
    </row>
    <row r="24" spans="1:3" x14ac:dyDescent="0.25">
      <c r="A24" s="55" t="s">
        <v>94</v>
      </c>
      <c r="B24" s="56">
        <v>1460</v>
      </c>
      <c r="C24" s="188">
        <v>0.38685744568097508</v>
      </c>
    </row>
    <row r="25" spans="1:3" x14ac:dyDescent="0.25">
      <c r="A25" s="55" t="s">
        <v>190</v>
      </c>
      <c r="B25" s="56">
        <v>478</v>
      </c>
      <c r="C25" s="188">
        <v>0.44259259259259259</v>
      </c>
    </row>
    <row r="26" spans="1:3" x14ac:dyDescent="0.25">
      <c r="A26" s="55" t="s">
        <v>191</v>
      </c>
      <c r="B26" s="56">
        <v>829</v>
      </c>
      <c r="C26" s="188">
        <v>0.31095273818454616</v>
      </c>
    </row>
    <row r="27" spans="1:3" x14ac:dyDescent="0.25">
      <c r="A27" s="55" t="s">
        <v>192</v>
      </c>
      <c r="B27" s="56">
        <v>27990</v>
      </c>
      <c r="C27" s="188">
        <v>0.478298017771702</v>
      </c>
    </row>
    <row r="28" spans="1:3" x14ac:dyDescent="0.25">
      <c r="A28" s="55" t="s">
        <v>95</v>
      </c>
      <c r="B28" s="56">
        <v>3953</v>
      </c>
      <c r="C28" s="188">
        <v>0.37006178618236285</v>
      </c>
    </row>
    <row r="29" spans="1:3" x14ac:dyDescent="0.25">
      <c r="A29" s="55" t="s">
        <v>96</v>
      </c>
      <c r="B29" s="56">
        <v>13622</v>
      </c>
      <c r="C29" s="188">
        <v>0.44517794699173174</v>
      </c>
    </row>
    <row r="30" spans="1:3" x14ac:dyDescent="0.25">
      <c r="A30" s="55" t="s">
        <v>97</v>
      </c>
      <c r="B30" s="56">
        <v>427</v>
      </c>
      <c r="C30" s="188">
        <v>0.38959854014598538</v>
      </c>
    </row>
    <row r="31" spans="1:3" x14ac:dyDescent="0.25">
      <c r="A31" s="55" t="s">
        <v>98</v>
      </c>
      <c r="B31" s="56">
        <v>2045</v>
      </c>
      <c r="C31" s="188">
        <v>0.31427693253419392</v>
      </c>
    </row>
    <row r="32" spans="1:3" x14ac:dyDescent="0.25">
      <c r="A32" s="55" t="s">
        <v>99</v>
      </c>
      <c r="B32" s="56">
        <v>10927</v>
      </c>
      <c r="C32" s="188">
        <v>0.54265991259435842</v>
      </c>
    </row>
    <row r="33" spans="1:5" x14ac:dyDescent="0.25">
      <c r="A33" s="55" t="s">
        <v>100</v>
      </c>
      <c r="B33" s="56">
        <v>8272</v>
      </c>
      <c r="C33" s="188">
        <v>0.44988306956001523</v>
      </c>
    </row>
    <row r="34" spans="1:5" x14ac:dyDescent="0.25">
      <c r="A34" s="55" t="s">
        <v>101</v>
      </c>
      <c r="B34" s="56">
        <v>8907</v>
      </c>
      <c r="C34" s="188">
        <v>0.4946135051088405</v>
      </c>
    </row>
    <row r="35" spans="1:5" x14ac:dyDescent="0.25">
      <c r="A35" s="55" t="s">
        <v>102</v>
      </c>
      <c r="B35" s="56">
        <v>3819</v>
      </c>
      <c r="C35" s="188">
        <v>0.42489986648865152</v>
      </c>
    </row>
    <row r="36" spans="1:5" x14ac:dyDescent="0.25">
      <c r="A36" s="55" t="s">
        <v>103</v>
      </c>
      <c r="B36" s="56">
        <v>1276</v>
      </c>
      <c r="C36" s="188">
        <v>0.49209409949865024</v>
      </c>
    </row>
    <row r="37" spans="1:5" x14ac:dyDescent="0.25">
      <c r="A37" s="55" t="s">
        <v>104</v>
      </c>
      <c r="B37" s="56">
        <v>604</v>
      </c>
      <c r="C37" s="188">
        <v>0.44575645756457566</v>
      </c>
    </row>
    <row r="38" spans="1:5" x14ac:dyDescent="0.25">
      <c r="A38" s="55" t="s">
        <v>105</v>
      </c>
      <c r="B38" s="56">
        <v>1291</v>
      </c>
      <c r="C38" s="188">
        <v>0.3874549819927971</v>
      </c>
    </row>
    <row r="39" spans="1:5" x14ac:dyDescent="0.25">
      <c r="A39" s="55" t="s">
        <v>106</v>
      </c>
      <c r="B39" s="56">
        <v>11853</v>
      </c>
      <c r="C39" s="188">
        <v>0.46764775506983353</v>
      </c>
    </row>
    <row r="40" spans="1:5" x14ac:dyDescent="0.25">
      <c r="A40" s="59" t="s">
        <v>29</v>
      </c>
      <c r="B40" s="201">
        <v>170375</v>
      </c>
      <c r="C40" s="189">
        <v>0.45013328965202021</v>
      </c>
      <c r="E40" s="258"/>
    </row>
    <row r="41" spans="1:5" ht="17.25" customHeight="1" x14ac:dyDescent="0.25">
      <c r="E41" s="258"/>
    </row>
    <row r="42" spans="1:5" x14ac:dyDescent="0.25">
      <c r="A42" s="270" t="s">
        <v>34</v>
      </c>
    </row>
    <row r="48" spans="1:5" x14ac:dyDescent="0.25">
      <c r="D48" s="210">
        <v>287516</v>
      </c>
    </row>
    <row r="49" spans="4:4" x14ac:dyDescent="0.25">
      <c r="D49" s="146">
        <f>D48-B40</f>
        <v>117141</v>
      </c>
    </row>
    <row r="50" spans="4:4" x14ac:dyDescent="0.25">
      <c r="D50" s="210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sheetPr>
    <tabColor theme="9" tint="0.79998168889431442"/>
  </sheetPr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43</v>
      </c>
    </row>
    <row r="5" spans="1:9" x14ac:dyDescent="0.25">
      <c r="A5" s="28" t="s">
        <v>22</v>
      </c>
      <c r="C5" s="28" t="str">
        <f>Índex!A7</f>
        <v>3r trimestre 2025</v>
      </c>
    </row>
    <row r="6" spans="1:9" ht="15.75" thickBot="1" x14ac:dyDescent="0.3">
      <c r="A6" s="30" t="s">
        <v>37</v>
      </c>
      <c r="B6" s="31"/>
      <c r="C6" s="31"/>
      <c r="D6" s="31"/>
      <c r="E6" s="31"/>
      <c r="F6" s="31"/>
      <c r="G6" s="31"/>
      <c r="H6" s="31"/>
      <c r="I6" s="31"/>
    </row>
    <row r="29" spans="1:5" x14ac:dyDescent="0.25">
      <c r="A29" s="43" t="s">
        <v>34</v>
      </c>
    </row>
    <row r="30" spans="1:5" x14ac:dyDescent="0.25">
      <c r="A30" s="43"/>
    </row>
    <row r="31" spans="1:5" ht="30" x14ac:dyDescent="0.25">
      <c r="B31" s="138" t="s">
        <v>38</v>
      </c>
      <c r="C31" s="141" t="s">
        <v>373</v>
      </c>
      <c r="D31" s="141" t="s">
        <v>374</v>
      </c>
      <c r="E31" s="141" t="s">
        <v>375</v>
      </c>
    </row>
    <row r="32" spans="1:5" x14ac:dyDescent="0.25">
      <c r="A32" s="139" t="s">
        <v>29</v>
      </c>
      <c r="B32" s="142">
        <v>49370</v>
      </c>
      <c r="C32" s="46">
        <v>8.8893430060284044E-3</v>
      </c>
      <c r="D32" s="46">
        <v>-1.4787172477100836E-2</v>
      </c>
      <c r="E32" s="46">
        <v>-9.5837225060894093E-2</v>
      </c>
    </row>
    <row r="33" spans="1:5" x14ac:dyDescent="0.25">
      <c r="A33" s="139" t="s">
        <v>30</v>
      </c>
      <c r="B33" s="142">
        <v>242765</v>
      </c>
      <c r="C33" s="46">
        <v>1.1900295944312451E-2</v>
      </c>
      <c r="D33" s="46">
        <v>9.2237159414030157E-2</v>
      </c>
      <c r="E33" s="46">
        <v>7.0458493910558848E-2</v>
      </c>
    </row>
    <row r="34" spans="1:5" x14ac:dyDescent="0.25">
      <c r="A34" s="139" t="s">
        <v>31</v>
      </c>
      <c r="B34" s="142">
        <v>355365</v>
      </c>
      <c r="C34" s="46">
        <v>1.1211496051789144E-2</v>
      </c>
      <c r="D34" s="46">
        <v>6.4180539209961279E-2</v>
      </c>
      <c r="E34" s="46">
        <v>-2.8380428987409261E-2</v>
      </c>
    </row>
    <row r="35" spans="1:5" x14ac:dyDescent="0.25">
      <c r="A35" s="139" t="s">
        <v>32</v>
      </c>
      <c r="B35" s="142">
        <v>570955</v>
      </c>
      <c r="C35" s="46">
        <v>1.0647148369738379E-2</v>
      </c>
      <c r="D35" s="46">
        <v>4.0633469482977649E-2</v>
      </c>
      <c r="E35" s="46">
        <v>-2.6813320924651347E-2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sheetPr>
    <tabColor theme="9" tint="0.79998168889431442"/>
  </sheetPr>
  <dimension ref="A1:I42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43</v>
      </c>
    </row>
    <row r="5" spans="1:9" x14ac:dyDescent="0.25">
      <c r="A5" s="28" t="str">
        <f>Índex!A40</f>
        <v>GRETA2</v>
      </c>
      <c r="C5" s="28" t="str">
        <f>Índex!A7</f>
        <v>3r trimestre 2025</v>
      </c>
    </row>
    <row r="6" spans="1:9" ht="15.75" thickBot="1" x14ac:dyDescent="0.3">
      <c r="A6" s="30" t="str">
        <f>Índex!B40</f>
        <v>Variació interanual llocs de treball autònom. Baix Llobregat.</v>
      </c>
      <c r="B6" s="31"/>
      <c r="C6" s="31"/>
      <c r="D6" s="31"/>
      <c r="E6" s="31"/>
      <c r="F6" s="31"/>
      <c r="G6" s="31"/>
      <c r="H6" s="31"/>
      <c r="I6" s="31"/>
    </row>
    <row r="29" spans="1:3" x14ac:dyDescent="0.25">
      <c r="A29" s="43" t="s">
        <v>208</v>
      </c>
    </row>
    <row r="30" spans="1:3" x14ac:dyDescent="0.25">
      <c r="A30" s="43"/>
    </row>
    <row r="31" spans="1:3" ht="30.75" customHeight="1" x14ac:dyDescent="0.25">
      <c r="B31" s="141" t="s">
        <v>44</v>
      </c>
      <c r="C31" s="141" t="s">
        <v>39</v>
      </c>
    </row>
    <row r="32" spans="1:3" hidden="1" x14ac:dyDescent="0.25">
      <c r="A32" s="145">
        <v>2016</v>
      </c>
      <c r="B32" s="142">
        <v>50215</v>
      </c>
      <c r="C32" s="46"/>
    </row>
    <row r="33" spans="1:6" x14ac:dyDescent="0.25">
      <c r="A33" s="145">
        <v>2017</v>
      </c>
      <c r="B33" s="142">
        <v>50345</v>
      </c>
      <c r="C33" s="46">
        <f t="shared" ref="C33:C37" si="0">(B33-B32)/B32</f>
        <v>2.5888678681668825E-3</v>
      </c>
    </row>
    <row r="34" spans="1:6" x14ac:dyDescent="0.25">
      <c r="A34" s="145">
        <v>2018</v>
      </c>
      <c r="B34" s="142">
        <v>50262</v>
      </c>
      <c r="C34" s="46">
        <f t="shared" si="0"/>
        <v>-1.6486244910120171E-3</v>
      </c>
    </row>
    <row r="35" spans="1:6" x14ac:dyDescent="0.25">
      <c r="A35" s="145">
        <v>2019</v>
      </c>
      <c r="B35" s="142">
        <v>50111</v>
      </c>
      <c r="C35" s="46">
        <f t="shared" si="0"/>
        <v>-3.004257689705941E-3</v>
      </c>
    </row>
    <row r="36" spans="1:6" x14ac:dyDescent="0.25">
      <c r="A36" s="145">
        <v>2020</v>
      </c>
      <c r="B36" s="142">
        <v>49951</v>
      </c>
      <c r="C36" s="46">
        <f t="shared" si="0"/>
        <v>-3.1929117359461995E-3</v>
      </c>
    </row>
    <row r="37" spans="1:6" x14ac:dyDescent="0.25">
      <c r="A37" s="145">
        <v>2021</v>
      </c>
      <c r="B37" s="142">
        <v>48845</v>
      </c>
      <c r="C37" s="46">
        <f t="shared" si="0"/>
        <v>-2.214169886488759E-2</v>
      </c>
    </row>
    <row r="38" spans="1:6" x14ac:dyDescent="0.25">
      <c r="A38" s="145">
        <v>2022</v>
      </c>
      <c r="B38" s="142">
        <v>48590</v>
      </c>
      <c r="C38" s="46">
        <f>(B38-B37)/B37</f>
        <v>-5.220595762104617E-3</v>
      </c>
    </row>
    <row r="39" spans="1:6" x14ac:dyDescent="0.25">
      <c r="A39" s="145">
        <v>2023</v>
      </c>
      <c r="B39" s="142">
        <v>48780</v>
      </c>
      <c r="C39" s="46">
        <f>(B39-B38)/B38</f>
        <v>3.9102696027989298E-3</v>
      </c>
      <c r="D39" s="146">
        <f>+B39-B38</f>
        <v>190</v>
      </c>
    </row>
    <row r="40" spans="1:6" x14ac:dyDescent="0.25">
      <c r="A40" s="145">
        <v>2024</v>
      </c>
      <c r="B40" s="142">
        <v>48935</v>
      </c>
      <c r="C40" s="46">
        <f>(B40-B39)/B39</f>
        <v>3.1775317753177531E-3</v>
      </c>
    </row>
    <row r="41" spans="1:6" x14ac:dyDescent="0.25">
      <c r="A41" s="145">
        <v>2025</v>
      </c>
      <c r="B41" s="142">
        <v>49370</v>
      </c>
      <c r="C41" s="46">
        <f t="shared" ref="C41:C42" si="1">(B41-B40)/B40</f>
        <v>8.8893430060284044E-3</v>
      </c>
      <c r="F41" s="72"/>
    </row>
    <row r="42" spans="1:6" hidden="1" x14ac:dyDescent="0.25">
      <c r="A42" s="145">
        <v>2024</v>
      </c>
      <c r="B42" s="142">
        <v>48975</v>
      </c>
      <c r="C42" s="46">
        <f t="shared" si="1"/>
        <v>-8.0008102086287225E-3</v>
      </c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sheetPr>
    <tabColor theme="9" tint="0.79998168889431442"/>
  </sheetPr>
  <dimension ref="A1:F24"/>
  <sheetViews>
    <sheetView workbookViewId="0"/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6" x14ac:dyDescent="0.25">
      <c r="A1" s="2" t="s">
        <v>28</v>
      </c>
      <c r="C1" s="213" t="s">
        <v>258</v>
      </c>
    </row>
    <row r="3" spans="1:6" ht="18.75" x14ac:dyDescent="0.3">
      <c r="A3" s="29" t="str">
        <f>GRETA1!A3</f>
        <v>LLOCS DE TREBALL. RÈGIM ESPECIAL TREBALLADORS AUTÒNOMS</v>
      </c>
    </row>
    <row r="5" spans="1:6" x14ac:dyDescent="0.25">
      <c r="A5" s="28" t="str">
        <f>Índex!A41</f>
        <v>TRETA1</v>
      </c>
      <c r="C5" s="28" t="str">
        <f>Índex!A7</f>
        <v>3r trimestre 2025</v>
      </c>
    </row>
    <row r="6" spans="1:6" ht="15.75" thickBot="1" x14ac:dyDescent="0.3">
      <c r="A6" s="30" t="str">
        <f>Índex!B41</f>
        <v>Activitats econòmiques més rellevants. Baix Llobregat.</v>
      </c>
      <c r="B6" s="31"/>
      <c r="C6" s="31"/>
      <c r="D6" s="31"/>
      <c r="E6" s="31"/>
      <c r="F6" s="31"/>
    </row>
    <row r="8" spans="1:6" ht="15.75" x14ac:dyDescent="0.25">
      <c r="A8" s="7"/>
      <c r="B8" s="53"/>
      <c r="C8" s="53"/>
      <c r="D8" s="304" t="s">
        <v>130</v>
      </c>
      <c r="E8" s="304"/>
      <c r="F8" s="304"/>
    </row>
    <row r="9" spans="1:6" ht="15.75" x14ac:dyDescent="0.25">
      <c r="A9" s="9"/>
      <c r="B9" s="10">
        <v>2025</v>
      </c>
      <c r="C9" s="10" t="s">
        <v>131</v>
      </c>
      <c r="D9" s="10" t="s">
        <v>376</v>
      </c>
      <c r="E9" s="10" t="s">
        <v>377</v>
      </c>
      <c r="F9" s="10" t="s">
        <v>378</v>
      </c>
    </row>
    <row r="10" spans="1:6" x14ac:dyDescent="0.25">
      <c r="A10" s="11" t="s">
        <v>132</v>
      </c>
      <c r="B10" s="262">
        <v>49370</v>
      </c>
      <c r="C10" s="263">
        <v>1</v>
      </c>
      <c r="D10" s="263">
        <v>8.8893430060284044E-3</v>
      </c>
      <c r="E10" s="263">
        <v>-1.4787172477100836E-2</v>
      </c>
      <c r="F10" s="263">
        <v>-9.5837225060894093E-2</v>
      </c>
    </row>
    <row r="11" spans="1:6" ht="30" x14ac:dyDescent="0.25">
      <c r="A11" s="14" t="s">
        <v>320</v>
      </c>
      <c r="B11" s="264">
        <v>6145</v>
      </c>
      <c r="C11" s="265">
        <v>0.12446830058740126</v>
      </c>
      <c r="D11" s="265">
        <v>-1.6012810248198558E-2</v>
      </c>
      <c r="E11" s="265">
        <v>-0.1439119531903037</v>
      </c>
      <c r="F11" s="265">
        <v>-0.25361350661970122</v>
      </c>
    </row>
    <row r="12" spans="1:6" ht="30" x14ac:dyDescent="0.25">
      <c r="A12" s="14" t="s">
        <v>324</v>
      </c>
      <c r="B12" s="264">
        <v>5080</v>
      </c>
      <c r="C12" s="265">
        <v>0.10289649584768078</v>
      </c>
      <c r="D12" s="265">
        <v>1.9723865877712033E-3</v>
      </c>
      <c r="E12" s="265">
        <v>-5.5762081784386616E-2</v>
      </c>
      <c r="F12" s="265">
        <v>-0.22181372549019607</v>
      </c>
    </row>
    <row r="13" spans="1:6" ht="15" customHeight="1" x14ac:dyDescent="0.25">
      <c r="A13" s="14" t="s">
        <v>323</v>
      </c>
      <c r="B13" s="264">
        <v>4745</v>
      </c>
      <c r="C13" s="265">
        <v>9.6110998582134899E-2</v>
      </c>
      <c r="D13" s="265">
        <v>-1.4537902388369679E-2</v>
      </c>
      <c r="E13" s="265">
        <v>-6.151107594936709E-2</v>
      </c>
      <c r="F13" s="265">
        <v>-0.34686854783207155</v>
      </c>
    </row>
    <row r="14" spans="1:6" x14ac:dyDescent="0.25">
      <c r="A14" s="14" t="s">
        <v>321</v>
      </c>
      <c r="B14" s="264">
        <v>4665</v>
      </c>
      <c r="C14" s="265">
        <v>9.4490581324691111E-2</v>
      </c>
      <c r="D14" s="265">
        <v>8.6486486486486488E-3</v>
      </c>
      <c r="E14" s="265">
        <v>1.6561342340379169E-2</v>
      </c>
      <c r="F14" s="265">
        <v>-2.3036649214659685E-2</v>
      </c>
    </row>
    <row r="15" spans="1:6" x14ac:dyDescent="0.25">
      <c r="A15" s="14" t="s">
        <v>326</v>
      </c>
      <c r="B15" s="264">
        <v>2965</v>
      </c>
      <c r="C15" s="265">
        <v>6.0056714604010533E-2</v>
      </c>
      <c r="D15" s="265">
        <v>2.9513888888888888E-2</v>
      </c>
      <c r="E15" s="265">
        <v>9.167893961708394E-2</v>
      </c>
      <c r="F15" s="265">
        <v>0.36009174311926606</v>
      </c>
    </row>
    <row r="16" spans="1:6" ht="15" customHeight="1" x14ac:dyDescent="0.25">
      <c r="A16" s="14" t="s">
        <v>322</v>
      </c>
      <c r="B16" s="264">
        <v>2795</v>
      </c>
      <c r="C16" s="265">
        <v>5.6613327931942473E-2</v>
      </c>
      <c r="D16" s="265">
        <v>-3.6206896551724141E-2</v>
      </c>
      <c r="E16" s="265">
        <v>-0.11662452591656132</v>
      </c>
      <c r="F16" s="265">
        <v>-0.14000000000000001</v>
      </c>
    </row>
    <row r="17" spans="1:6" x14ac:dyDescent="0.25">
      <c r="A17" s="14" t="s">
        <v>333</v>
      </c>
      <c r="B17" s="264">
        <v>2200</v>
      </c>
      <c r="C17" s="265">
        <v>4.4561474579704274E-2</v>
      </c>
      <c r="D17" s="265">
        <v>5.5155875299760189E-2</v>
      </c>
      <c r="E17" s="265">
        <v>0.23804164321890828</v>
      </c>
      <c r="F17" s="265">
        <v>1.1276595744680851</v>
      </c>
    </row>
    <row r="18" spans="1:6" x14ac:dyDescent="0.25">
      <c r="A18" s="14" t="s">
        <v>325</v>
      </c>
      <c r="B18" s="264">
        <v>1780</v>
      </c>
      <c r="C18" s="265">
        <v>3.6054283978124366E-2</v>
      </c>
      <c r="D18" s="265">
        <v>6.2686567164179099E-2</v>
      </c>
      <c r="E18" s="265">
        <v>0.21917808219178081</v>
      </c>
      <c r="F18" s="265">
        <v>-9.5068632435180475E-2</v>
      </c>
    </row>
    <row r="19" spans="1:6" x14ac:dyDescent="0.25">
      <c r="A19" s="14" t="s">
        <v>329</v>
      </c>
      <c r="B19" s="264">
        <v>1500</v>
      </c>
      <c r="C19" s="265">
        <v>3.0382823577071096E-2</v>
      </c>
      <c r="D19" s="265">
        <v>2.7397260273972601E-2</v>
      </c>
      <c r="E19" s="265">
        <v>0.14242193450114243</v>
      </c>
      <c r="F19" s="265">
        <v>0.74013921113689096</v>
      </c>
    </row>
    <row r="20" spans="1:6" ht="30" x14ac:dyDescent="0.25">
      <c r="A20" s="17" t="s">
        <v>328</v>
      </c>
      <c r="B20" s="266">
        <v>1200</v>
      </c>
      <c r="C20" s="267">
        <v>2.4306258861656875E-2</v>
      </c>
      <c r="D20" s="267">
        <v>1.2658227848101266E-2</v>
      </c>
      <c r="E20" s="267">
        <v>-3.691813804173355E-2</v>
      </c>
      <c r="F20" s="267">
        <v>-0.15789473684210525</v>
      </c>
    </row>
    <row r="23" spans="1:6" x14ac:dyDescent="0.25">
      <c r="A23" s="43" t="s">
        <v>208</v>
      </c>
    </row>
    <row r="24" spans="1:6" x14ac:dyDescent="0.25">
      <c r="A24" s="43"/>
    </row>
  </sheetData>
  <mergeCells count="1">
    <mergeCell ref="D8:F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sheetPr>
    <tabColor theme="9" tint="0.79998168889431442"/>
  </sheetPr>
  <dimension ref="A1:I33"/>
  <sheetViews>
    <sheetView workbookViewId="0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3" t="s">
        <v>258</v>
      </c>
    </row>
    <row r="3" spans="1:9" ht="18.75" x14ac:dyDescent="0.3">
      <c r="A3" s="29" t="str">
        <f>TRETA1!A3</f>
        <v>LLOCS DE TREBALL. RÈGIM ESPECIAL TREBALLADORS AUTÒNOMS</v>
      </c>
    </row>
    <row r="5" spans="1:9" x14ac:dyDescent="0.25">
      <c r="A5" s="28" t="str">
        <f>Índex!A37</f>
        <v>Règim Especial Treballadors Autònoms (RETA)</v>
      </c>
      <c r="C5" s="28" t="str">
        <f>Índex!A7</f>
        <v>3r trimestre 2025</v>
      </c>
    </row>
    <row r="6" spans="1:9" ht="15.75" thickBot="1" x14ac:dyDescent="0.3">
      <c r="A6" s="30" t="str">
        <f>Índex!B28</f>
        <v>Variació interanual llocs de treball assalariat. Baix Llobregat.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293" t="s">
        <v>54</v>
      </c>
      <c r="B7" s="295" t="s">
        <v>55</v>
      </c>
      <c r="C7" s="297" t="s">
        <v>58</v>
      </c>
      <c r="D7" s="297"/>
    </row>
    <row r="8" spans="1:9" x14ac:dyDescent="0.25">
      <c r="A8" s="294"/>
      <c r="B8" s="296"/>
      <c r="C8" s="32" t="s">
        <v>55</v>
      </c>
      <c r="D8" s="32" t="s">
        <v>56</v>
      </c>
    </row>
    <row r="9" spans="1:9" x14ac:dyDescent="0.25">
      <c r="A9" s="33" t="s">
        <v>381</v>
      </c>
      <c r="B9" s="37">
        <v>790</v>
      </c>
      <c r="C9" s="37">
        <v>115</v>
      </c>
      <c r="D9" s="35">
        <v>0.17037037037037037</v>
      </c>
    </row>
    <row r="10" spans="1:9" x14ac:dyDescent="0.25">
      <c r="A10" s="33" t="s">
        <v>333</v>
      </c>
      <c r="B10" s="37">
        <v>2200</v>
      </c>
      <c r="C10" s="37">
        <v>115</v>
      </c>
      <c r="D10" s="35">
        <v>5.5155875299760189E-2</v>
      </c>
    </row>
    <row r="11" spans="1:9" x14ac:dyDescent="0.25">
      <c r="A11" s="33" t="s">
        <v>325</v>
      </c>
      <c r="B11" s="37">
        <v>1780</v>
      </c>
      <c r="C11" s="37">
        <v>105</v>
      </c>
      <c r="D11" s="35">
        <v>6.2686567164179099E-2</v>
      </c>
    </row>
    <row r="12" spans="1:9" x14ac:dyDescent="0.25">
      <c r="A12" s="33" t="s">
        <v>327</v>
      </c>
      <c r="B12" s="37">
        <v>950</v>
      </c>
      <c r="C12" s="37">
        <v>105</v>
      </c>
      <c r="D12" s="35">
        <v>0.1242603550295858</v>
      </c>
    </row>
    <row r="13" spans="1:9" x14ac:dyDescent="0.25">
      <c r="A13" s="33" t="s">
        <v>339</v>
      </c>
      <c r="B13" s="37">
        <v>1075</v>
      </c>
      <c r="C13" s="37">
        <v>85</v>
      </c>
      <c r="D13" s="35">
        <v>8.5858585858585856E-2</v>
      </c>
    </row>
    <row r="14" spans="1:9" x14ac:dyDescent="0.25">
      <c r="A14" s="33" t="s">
        <v>326</v>
      </c>
      <c r="B14" s="37">
        <v>2965</v>
      </c>
      <c r="C14" s="37">
        <v>85</v>
      </c>
      <c r="D14" s="35">
        <v>2.9513888888888888E-2</v>
      </c>
    </row>
    <row r="15" spans="1:9" ht="30" x14ac:dyDescent="0.25">
      <c r="A15" s="33" t="s">
        <v>337</v>
      </c>
      <c r="B15" s="37">
        <v>565</v>
      </c>
      <c r="C15" s="37">
        <v>75</v>
      </c>
      <c r="D15" s="35">
        <v>0.15306122448979592</v>
      </c>
    </row>
    <row r="16" spans="1:9" ht="30" x14ac:dyDescent="0.25">
      <c r="A16" s="33" t="s">
        <v>382</v>
      </c>
      <c r="B16" s="44">
        <v>300</v>
      </c>
      <c r="C16" s="37">
        <v>45</v>
      </c>
      <c r="D16" s="35">
        <v>0.17647058823529413</v>
      </c>
    </row>
    <row r="17" spans="1:4" x14ac:dyDescent="0.25">
      <c r="A17" s="33" t="s">
        <v>321</v>
      </c>
      <c r="B17" s="37">
        <v>4665</v>
      </c>
      <c r="C17" s="37">
        <v>40</v>
      </c>
      <c r="D17" s="35">
        <v>8.6486486486486488E-3</v>
      </c>
    </row>
    <row r="18" spans="1:4" x14ac:dyDescent="0.25">
      <c r="A18" s="33" t="s">
        <v>329</v>
      </c>
      <c r="B18" s="37">
        <v>1500</v>
      </c>
      <c r="C18" s="37">
        <v>40</v>
      </c>
      <c r="D18" s="35">
        <v>2.7397260273972601E-2</v>
      </c>
    </row>
    <row r="19" spans="1:4" x14ac:dyDescent="0.25">
      <c r="A19" s="298" t="s">
        <v>57</v>
      </c>
      <c r="B19" s="300" t="s">
        <v>55</v>
      </c>
      <c r="C19" s="301" t="s">
        <v>58</v>
      </c>
      <c r="D19" s="301"/>
    </row>
    <row r="20" spans="1:4" x14ac:dyDescent="0.25">
      <c r="A20" s="299"/>
      <c r="B20" s="296"/>
      <c r="C20" s="32" t="s">
        <v>55</v>
      </c>
      <c r="D20" s="32" t="s">
        <v>56</v>
      </c>
    </row>
    <row r="21" spans="1:4" ht="30" x14ac:dyDescent="0.25">
      <c r="A21" s="33" t="s">
        <v>322</v>
      </c>
      <c r="B21" s="34">
        <v>2795</v>
      </c>
      <c r="C21" s="34">
        <v>-105</v>
      </c>
      <c r="D21" s="35">
        <v>-3.6206896551724141E-2</v>
      </c>
    </row>
    <row r="22" spans="1:4" ht="30" x14ac:dyDescent="0.25">
      <c r="A22" s="33" t="s">
        <v>320</v>
      </c>
      <c r="B22" s="34">
        <v>6145</v>
      </c>
      <c r="C22" s="34">
        <v>-100</v>
      </c>
      <c r="D22" s="35">
        <v>-1.6012810248198558E-2</v>
      </c>
    </row>
    <row r="23" spans="1:4" ht="30" x14ac:dyDescent="0.25">
      <c r="A23" s="33" t="s">
        <v>320</v>
      </c>
      <c r="B23" s="34">
        <v>6245</v>
      </c>
      <c r="C23" s="34">
        <v>-100</v>
      </c>
      <c r="D23" s="35">
        <v>-1.5760441292356184E-2</v>
      </c>
    </row>
    <row r="24" spans="1:4" x14ac:dyDescent="0.25">
      <c r="A24" s="33" t="s">
        <v>323</v>
      </c>
      <c r="B24" s="34">
        <v>4745</v>
      </c>
      <c r="C24" s="34">
        <v>-70</v>
      </c>
      <c r="D24" s="35">
        <v>-1.4537902388369679E-2</v>
      </c>
    </row>
    <row r="25" spans="1:4" x14ac:dyDescent="0.25">
      <c r="A25" s="33" t="s">
        <v>338</v>
      </c>
      <c r="B25" s="34">
        <v>455</v>
      </c>
      <c r="C25" s="34">
        <v>-50</v>
      </c>
      <c r="D25" s="35">
        <v>-9.9009900990099015E-2</v>
      </c>
    </row>
    <row r="26" spans="1:4" x14ac:dyDescent="0.25">
      <c r="A26" s="33" t="s">
        <v>383</v>
      </c>
      <c r="B26" s="34">
        <v>1100</v>
      </c>
      <c r="C26" s="34">
        <v>-45</v>
      </c>
      <c r="D26" s="35">
        <v>-3.9301310043668124E-2</v>
      </c>
    </row>
    <row r="27" spans="1:4" x14ac:dyDescent="0.25">
      <c r="A27" s="33" t="s">
        <v>372</v>
      </c>
      <c r="B27" s="34">
        <v>155</v>
      </c>
      <c r="C27" s="34">
        <v>-30</v>
      </c>
      <c r="D27" s="35">
        <v>-0.16216216216216217</v>
      </c>
    </row>
    <row r="28" spans="1:4" x14ac:dyDescent="0.25">
      <c r="A28" s="33" t="s">
        <v>390</v>
      </c>
      <c r="B28" s="34">
        <v>240</v>
      </c>
      <c r="C28" s="34">
        <v>-25</v>
      </c>
      <c r="D28" s="35">
        <v>-9.4339622641509441E-2</v>
      </c>
    </row>
    <row r="29" spans="1:4" ht="30" x14ac:dyDescent="0.25">
      <c r="A29" s="33" t="s">
        <v>391</v>
      </c>
      <c r="B29" s="34">
        <v>290</v>
      </c>
      <c r="C29" s="34">
        <v>-10</v>
      </c>
      <c r="D29" s="35">
        <v>-3.3333333333333333E-2</v>
      </c>
    </row>
    <row r="30" spans="1:4" x14ac:dyDescent="0.25">
      <c r="A30" s="40" t="s">
        <v>392</v>
      </c>
      <c r="B30" s="45">
        <v>150</v>
      </c>
      <c r="C30" s="45">
        <v>-10</v>
      </c>
      <c r="D30" s="203">
        <v>-6.25E-2</v>
      </c>
    </row>
    <row r="32" spans="1:4" x14ac:dyDescent="0.25">
      <c r="A32" s="43" t="s">
        <v>208</v>
      </c>
    </row>
    <row r="33" spans="1:1" x14ac:dyDescent="0.25">
      <c r="A33" s="43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5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sheetPr>
    <tabColor theme="9" tint="0.79998168889431442"/>
  </sheetPr>
  <dimension ref="A1:G42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3" t="s">
        <v>258</v>
      </c>
    </row>
    <row r="3" spans="1:7" ht="18.75" x14ac:dyDescent="0.3">
      <c r="A3" s="29" t="str">
        <f>GRETA1!A3</f>
        <v>LLOCS DE TREBALL. RÈGIM ESPECIAL TREBALLADORS AUTÒNOMS</v>
      </c>
    </row>
    <row r="5" spans="1:7" x14ac:dyDescent="0.25">
      <c r="A5" s="28" t="str">
        <f>Índex!A43</f>
        <v>TRETA3</v>
      </c>
      <c r="C5" s="28" t="str">
        <f>Índex!A7</f>
        <v>3r trimestre 2025</v>
      </c>
    </row>
    <row r="6" spans="1:7" ht="15.75" thickBot="1" x14ac:dyDescent="0.3">
      <c r="A6" s="30" t="str">
        <f>Índex!B21</f>
        <v>Dades municipals.</v>
      </c>
      <c r="B6" s="31"/>
      <c r="C6" s="31"/>
      <c r="D6" s="31"/>
      <c r="E6" s="31"/>
      <c r="F6" s="31"/>
      <c r="G6" s="31"/>
    </row>
    <row r="8" spans="1:7" ht="15" customHeight="1" x14ac:dyDescent="0.25">
      <c r="B8" s="302" t="s">
        <v>202</v>
      </c>
      <c r="C8" s="302" t="s">
        <v>75</v>
      </c>
      <c r="D8" s="272" t="s">
        <v>76</v>
      </c>
      <c r="E8" s="272"/>
      <c r="F8" s="272"/>
    </row>
    <row r="9" spans="1:7" ht="22.5" customHeight="1" x14ac:dyDescent="0.25">
      <c r="B9" s="302" t="s">
        <v>33</v>
      </c>
      <c r="C9" s="302"/>
      <c r="D9" s="212">
        <v>2024</v>
      </c>
      <c r="E9" s="212">
        <v>2019</v>
      </c>
      <c r="F9" s="212">
        <v>2008</v>
      </c>
    </row>
    <row r="10" spans="1:7" x14ac:dyDescent="0.25">
      <c r="A10" s="55" t="s">
        <v>77</v>
      </c>
      <c r="B10" s="56">
        <v>645</v>
      </c>
      <c r="C10" s="57">
        <v>1.3064614138140571E-2</v>
      </c>
      <c r="D10" s="58">
        <v>1.5748031496062992E-2</v>
      </c>
      <c r="E10" s="58">
        <v>1.5527950310559005E-3</v>
      </c>
      <c r="F10" s="58">
        <v>-0.1422872340425532</v>
      </c>
    </row>
    <row r="11" spans="1:7" x14ac:dyDescent="0.25">
      <c r="A11" s="55" t="s">
        <v>78</v>
      </c>
      <c r="B11" s="56">
        <v>555</v>
      </c>
      <c r="C11" s="57">
        <v>1.1241644723516306E-2</v>
      </c>
      <c r="D11" s="58">
        <v>9.0909090909090905E-3</v>
      </c>
      <c r="E11" s="58">
        <v>-0.20714285714285716</v>
      </c>
      <c r="F11" s="58">
        <v>-7.9601990049751242E-2</v>
      </c>
    </row>
    <row r="12" spans="1:7" x14ac:dyDescent="0.25">
      <c r="A12" s="55" t="s">
        <v>79</v>
      </c>
      <c r="B12" s="56">
        <v>4905</v>
      </c>
      <c r="C12" s="57">
        <v>9.9351833097022488E-2</v>
      </c>
      <c r="D12" s="58">
        <v>3.0674846625766872E-3</v>
      </c>
      <c r="E12" s="58">
        <v>-7.2077185017026105E-2</v>
      </c>
      <c r="F12" s="58">
        <v>-4.4604596805609659E-2</v>
      </c>
    </row>
    <row r="13" spans="1:7" x14ac:dyDescent="0.25">
      <c r="A13" s="55" t="s">
        <v>80</v>
      </c>
      <c r="B13" s="56">
        <v>140</v>
      </c>
      <c r="C13" s="57">
        <v>2.8357302005266355E-3</v>
      </c>
      <c r="D13" s="58">
        <v>7.6923076923076927E-2</v>
      </c>
      <c r="E13" s="58">
        <v>-0.13580246913580246</v>
      </c>
      <c r="F13" s="58">
        <v>-7.8947368421052627E-2</v>
      </c>
    </row>
    <row r="14" spans="1:7" x14ac:dyDescent="0.25">
      <c r="A14" s="55" t="s">
        <v>81</v>
      </c>
      <c r="B14" s="56">
        <v>635</v>
      </c>
      <c r="C14" s="57">
        <v>1.2862061980960097E-2</v>
      </c>
      <c r="D14" s="58">
        <v>0</v>
      </c>
      <c r="E14" s="58">
        <v>-0.24673784104389088</v>
      </c>
      <c r="F14" s="58">
        <v>-0.19108280254777071</v>
      </c>
    </row>
    <row r="15" spans="1:7" x14ac:dyDescent="0.25">
      <c r="A15" s="55" t="s">
        <v>82</v>
      </c>
      <c r="B15" s="56">
        <v>300</v>
      </c>
      <c r="C15" s="57">
        <v>6.0765647154142188E-3</v>
      </c>
      <c r="D15" s="58">
        <v>1.6949152542372881E-2</v>
      </c>
      <c r="E15" s="58">
        <v>-0.27360774818401939</v>
      </c>
      <c r="F15" s="58">
        <v>-0.14285714285714285</v>
      </c>
    </row>
    <row r="16" spans="1:7" x14ac:dyDescent="0.25">
      <c r="A16" s="55" t="s">
        <v>83</v>
      </c>
      <c r="B16" s="56">
        <v>1000</v>
      </c>
      <c r="C16" s="57">
        <v>2.0255215718047396E-2</v>
      </c>
      <c r="D16" s="58">
        <v>-4.9751243781094526E-3</v>
      </c>
      <c r="E16" s="58">
        <v>-0.2587101556708673</v>
      </c>
      <c r="F16" s="58">
        <v>-0.23430321592649311</v>
      </c>
    </row>
    <row r="17" spans="1:6" x14ac:dyDescent="0.25">
      <c r="A17" s="55" t="s">
        <v>84</v>
      </c>
      <c r="B17" s="56">
        <v>4955</v>
      </c>
      <c r="C17" s="57">
        <v>0.10036459388292485</v>
      </c>
      <c r="D17" s="58">
        <v>1.641025641025641E-2</v>
      </c>
      <c r="E17" s="58">
        <v>0.17723924922784509</v>
      </c>
      <c r="F17" s="58">
        <v>6.9270608545533019E-2</v>
      </c>
    </row>
    <row r="18" spans="1:6" x14ac:dyDescent="0.25">
      <c r="A18" s="55" t="s">
        <v>87</v>
      </c>
      <c r="B18" s="56">
        <v>1340</v>
      </c>
      <c r="C18" s="57">
        <v>2.7141989062183514E-2</v>
      </c>
      <c r="D18" s="58">
        <v>7.5187969924812026E-3</v>
      </c>
      <c r="E18" s="58">
        <v>5.0156739811912224E-2</v>
      </c>
      <c r="F18" s="58">
        <v>-9.7643097643097643E-2</v>
      </c>
    </row>
    <row r="19" spans="1:6" x14ac:dyDescent="0.25">
      <c r="A19" s="55" t="s">
        <v>88</v>
      </c>
      <c r="B19" s="56">
        <v>2925</v>
      </c>
      <c r="C19" s="57">
        <v>5.9246505975288639E-2</v>
      </c>
      <c r="D19" s="58">
        <v>8.6206896551724137E-3</v>
      </c>
      <c r="E19" s="58">
        <v>-4.9089726918075421E-2</v>
      </c>
      <c r="F19" s="58">
        <v>-0.1977509599561163</v>
      </c>
    </row>
    <row r="20" spans="1:6" x14ac:dyDescent="0.25">
      <c r="A20" s="55" t="s">
        <v>89</v>
      </c>
      <c r="B20" s="56">
        <v>2985</v>
      </c>
      <c r="C20" s="57">
        <v>6.0461818918371484E-2</v>
      </c>
      <c r="D20" s="58">
        <v>1.3582342954159592E-2</v>
      </c>
      <c r="E20" s="58">
        <v>8.1053698074974676E-3</v>
      </c>
      <c r="F20" s="58">
        <v>-9.6276112624886473E-2</v>
      </c>
    </row>
    <row r="21" spans="1:6" x14ac:dyDescent="0.25">
      <c r="A21" s="55" t="s">
        <v>91</v>
      </c>
      <c r="B21" s="56">
        <v>1490</v>
      </c>
      <c r="C21" s="57">
        <v>3.018027141989062E-2</v>
      </c>
      <c r="D21" s="58">
        <v>2.4054982817869417E-2</v>
      </c>
      <c r="E21" s="58">
        <v>0.31161971830985913</v>
      </c>
      <c r="F21" s="58">
        <v>1.9151846785225718E-2</v>
      </c>
    </row>
    <row r="22" spans="1:6" x14ac:dyDescent="0.25">
      <c r="A22" s="55" t="s">
        <v>92</v>
      </c>
      <c r="B22" s="56">
        <v>1855</v>
      </c>
      <c r="C22" s="57">
        <v>3.7573425156977924E-2</v>
      </c>
      <c r="D22" s="58">
        <v>0</v>
      </c>
      <c r="E22" s="58">
        <v>7.6610562971561227E-2</v>
      </c>
      <c r="F22" s="58">
        <v>2.0352035203520351E-2</v>
      </c>
    </row>
    <row r="23" spans="1:6" x14ac:dyDescent="0.25">
      <c r="A23" s="55" t="s">
        <v>93</v>
      </c>
      <c r="B23" s="56">
        <v>1340</v>
      </c>
      <c r="C23" s="57">
        <v>2.7141989062183514E-2</v>
      </c>
      <c r="D23" s="58">
        <v>7.5187969924812026E-3</v>
      </c>
      <c r="E23" s="58">
        <v>-7.4074074074074077E-3</v>
      </c>
      <c r="F23" s="58">
        <v>-0.11900065746219593</v>
      </c>
    </row>
    <row r="24" spans="1:6" x14ac:dyDescent="0.25">
      <c r="A24" s="55" t="s">
        <v>94</v>
      </c>
      <c r="B24" s="56">
        <v>695</v>
      </c>
      <c r="C24" s="57">
        <v>1.4077374924042941E-2</v>
      </c>
      <c r="D24" s="58">
        <v>-2.1126760563380281E-2</v>
      </c>
      <c r="E24" s="58">
        <v>-0.17163289630512515</v>
      </c>
      <c r="F24" s="58">
        <v>-0.17751479289940827</v>
      </c>
    </row>
    <row r="25" spans="1:6" x14ac:dyDescent="0.25">
      <c r="A25" s="55" t="s">
        <v>190</v>
      </c>
      <c r="B25" s="56">
        <v>240</v>
      </c>
      <c r="C25" s="57">
        <v>4.8612517723313755E-3</v>
      </c>
      <c r="D25" s="58">
        <v>0</v>
      </c>
      <c r="E25" s="58">
        <v>-0.17525773195876287</v>
      </c>
      <c r="F25" s="58">
        <v>-0.19191919191919191</v>
      </c>
    </row>
    <row r="26" spans="1:6" x14ac:dyDescent="0.25">
      <c r="A26" s="55" t="s">
        <v>191</v>
      </c>
      <c r="B26" s="56">
        <v>360</v>
      </c>
      <c r="C26" s="57">
        <v>7.2918776584970629E-3</v>
      </c>
      <c r="D26" s="58">
        <v>-0.04</v>
      </c>
      <c r="E26" s="58">
        <v>-1.9073569482288829E-2</v>
      </c>
      <c r="F26" s="58">
        <v>2.7855153203342618E-3</v>
      </c>
    </row>
    <row r="27" spans="1:6" x14ac:dyDescent="0.25">
      <c r="A27" s="55" t="s">
        <v>192</v>
      </c>
      <c r="B27" s="56">
        <v>3115</v>
      </c>
      <c r="C27" s="57">
        <v>6.3094996961717636E-2</v>
      </c>
      <c r="D27" s="58">
        <v>1.4657980456026058E-2</v>
      </c>
      <c r="E27" s="58">
        <v>8.7260034904013961E-2</v>
      </c>
      <c r="F27" s="58">
        <v>-5.3479185657854755E-2</v>
      </c>
    </row>
    <row r="28" spans="1:6" x14ac:dyDescent="0.25">
      <c r="A28" s="55" t="s">
        <v>95</v>
      </c>
      <c r="B28" s="56">
        <v>1460</v>
      </c>
      <c r="C28" s="57">
        <v>2.9572614948349198E-2</v>
      </c>
      <c r="D28" s="58">
        <v>-1.6835016835016835E-2</v>
      </c>
      <c r="E28" s="58">
        <v>0.14330462020360218</v>
      </c>
      <c r="F28" s="58">
        <v>8.2872928176795577E-3</v>
      </c>
    </row>
    <row r="29" spans="1:6" x14ac:dyDescent="0.25">
      <c r="A29" s="55" t="s">
        <v>96</v>
      </c>
      <c r="B29" s="56">
        <v>4380</v>
      </c>
      <c r="C29" s="57">
        <v>8.8717844845047605E-2</v>
      </c>
      <c r="D29" s="58">
        <v>1.8604651162790697E-2</v>
      </c>
      <c r="E29" s="58">
        <v>4.4349070100143065E-2</v>
      </c>
      <c r="F29" s="58">
        <v>-0.14369501466275661</v>
      </c>
    </row>
    <row r="30" spans="1:6" x14ac:dyDescent="0.25">
      <c r="A30" s="55" t="s">
        <v>97</v>
      </c>
      <c r="B30" s="56">
        <v>250</v>
      </c>
      <c r="C30" s="57">
        <v>5.063803929511849E-3</v>
      </c>
      <c r="D30" s="58">
        <v>-1.9607843137254902E-2</v>
      </c>
      <c r="E30" s="58">
        <v>-0.28160919540229884</v>
      </c>
      <c r="F30" s="58">
        <v>-0.31506849315068491</v>
      </c>
    </row>
    <row r="31" spans="1:6" x14ac:dyDescent="0.25">
      <c r="A31" s="55" t="s">
        <v>98</v>
      </c>
      <c r="B31" s="56">
        <v>500</v>
      </c>
      <c r="C31" s="57">
        <v>1.0127607859023698E-2</v>
      </c>
      <c r="D31" s="58">
        <v>2.0408163265306121E-2</v>
      </c>
      <c r="E31" s="58">
        <v>-9.420289855072464E-2</v>
      </c>
      <c r="F31" s="58">
        <v>-4.2145593869731802E-2</v>
      </c>
    </row>
    <row r="32" spans="1:6" x14ac:dyDescent="0.25">
      <c r="A32" s="55" t="s">
        <v>99</v>
      </c>
      <c r="B32" s="56">
        <v>2575</v>
      </c>
      <c r="C32" s="57">
        <v>5.2157180473972047E-2</v>
      </c>
      <c r="D32" s="58">
        <v>0</v>
      </c>
      <c r="E32" s="58">
        <v>-6.6352429296591728E-2</v>
      </c>
      <c r="F32" s="58">
        <v>-0.11603158256093375</v>
      </c>
    </row>
    <row r="33" spans="1:6" x14ac:dyDescent="0.25">
      <c r="A33" s="55" t="s">
        <v>100</v>
      </c>
      <c r="B33" s="56">
        <v>2010</v>
      </c>
      <c r="C33" s="57">
        <v>4.071298359327527E-2</v>
      </c>
      <c r="D33" s="58">
        <v>2.030456852791878E-2</v>
      </c>
      <c r="E33" s="58">
        <v>-6.3809967396367018E-2</v>
      </c>
      <c r="F33" s="58">
        <v>-7.586206896551724E-2</v>
      </c>
    </row>
    <row r="34" spans="1:6" x14ac:dyDescent="0.25">
      <c r="A34" s="55" t="s">
        <v>101</v>
      </c>
      <c r="B34" s="56">
        <v>1605</v>
      </c>
      <c r="C34" s="57">
        <v>3.2509621227466069E-2</v>
      </c>
      <c r="D34" s="58">
        <v>-3.105590062111801E-3</v>
      </c>
      <c r="E34" s="58">
        <v>-5.7545507927187316E-2</v>
      </c>
      <c r="F34" s="58">
        <v>-6.7944250871080136E-2</v>
      </c>
    </row>
    <row r="35" spans="1:6" x14ac:dyDescent="0.25">
      <c r="A35" s="55" t="s">
        <v>102</v>
      </c>
      <c r="B35" s="56">
        <v>1520</v>
      </c>
      <c r="C35" s="57">
        <v>3.0787927891432042E-2</v>
      </c>
      <c r="D35" s="58">
        <v>0</v>
      </c>
      <c r="E35" s="58">
        <v>-7.090464547677261E-2</v>
      </c>
      <c r="F35" s="58">
        <v>-0.20750782064650677</v>
      </c>
    </row>
    <row r="36" spans="1:6" x14ac:dyDescent="0.25">
      <c r="A36" s="55" t="s">
        <v>103</v>
      </c>
      <c r="B36" s="56">
        <v>460</v>
      </c>
      <c r="C36" s="57">
        <v>9.3173992303018024E-3</v>
      </c>
      <c r="D36" s="58">
        <v>-3.1578947368421054E-2</v>
      </c>
      <c r="E36" s="58">
        <v>-0.23460898502495842</v>
      </c>
      <c r="F36" s="58">
        <v>-0.22818791946308725</v>
      </c>
    </row>
    <row r="37" spans="1:6" x14ac:dyDescent="0.25">
      <c r="A37" s="55" t="s">
        <v>104</v>
      </c>
      <c r="B37" s="56">
        <v>390</v>
      </c>
      <c r="C37" s="57">
        <v>7.8995341300384849E-3</v>
      </c>
      <c r="D37" s="58">
        <v>0</v>
      </c>
      <c r="E37" s="58">
        <v>-0.25430210325047803</v>
      </c>
      <c r="F37" s="58">
        <v>-0.22465208747514911</v>
      </c>
    </row>
    <row r="38" spans="1:6" x14ac:dyDescent="0.25">
      <c r="A38" s="55" t="s">
        <v>105</v>
      </c>
      <c r="B38" s="56">
        <v>1020</v>
      </c>
      <c r="C38" s="57">
        <v>2.0660320032408346E-2</v>
      </c>
      <c r="D38" s="58">
        <v>4.6153846153846156E-2</v>
      </c>
      <c r="E38" s="58">
        <v>-0.10604732690622261</v>
      </c>
      <c r="F38" s="58">
        <v>-0.16324856439704677</v>
      </c>
    </row>
    <row r="39" spans="1:6" x14ac:dyDescent="0.25">
      <c r="A39" s="55" t="s">
        <v>106</v>
      </c>
      <c r="B39" s="56">
        <v>3720</v>
      </c>
      <c r="C39" s="57">
        <v>7.534940247113632E-2</v>
      </c>
      <c r="D39" s="58">
        <v>1.7783857729138167E-2</v>
      </c>
      <c r="E39" s="58">
        <v>-5.6134723336006415E-3</v>
      </c>
      <c r="F39" s="58">
        <v>-0.14757103574702107</v>
      </c>
    </row>
    <row r="40" spans="1:6" x14ac:dyDescent="0.25">
      <c r="A40" s="59" t="s">
        <v>29</v>
      </c>
      <c r="B40" s="60">
        <v>49370</v>
      </c>
      <c r="C40" s="61">
        <v>1</v>
      </c>
      <c r="D40" s="58">
        <v>9.0955544200306583E-3</v>
      </c>
      <c r="E40" s="58">
        <v>-1.4787172477100836E-2</v>
      </c>
      <c r="F40" s="58">
        <v>-9.5837225060894093E-2</v>
      </c>
    </row>
    <row r="41" spans="1:6" ht="22.5" customHeight="1" x14ac:dyDescent="0.25"/>
    <row r="42" spans="1:6" x14ac:dyDescent="0.25">
      <c r="A42" s="43" t="s">
        <v>208</v>
      </c>
    </row>
  </sheetData>
  <sortState xmlns:xlrd2="http://schemas.microsoft.com/office/spreadsheetml/2017/richdata2" ref="A10:F39">
    <sortCondition ref="A10:A39"/>
  </sortState>
  <mergeCells count="2">
    <mergeCell ref="B8:B9"/>
    <mergeCell ref="C8:C9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sheetPr>
    <tabColor theme="9" tint="0.79998168889431442"/>
  </sheetPr>
  <dimension ref="A1:L28"/>
  <sheetViews>
    <sheetView workbookViewId="0"/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3" t="s">
        <v>258</v>
      </c>
    </row>
    <row r="3" spans="1:12" ht="18.75" x14ac:dyDescent="0.3">
      <c r="A3" s="29" t="str">
        <f>Índex!A45</f>
        <v>ANÀLISI SEGONS 7 SECTORS PRODUCTIUS</v>
      </c>
    </row>
    <row r="5" spans="1:12" s="28" customFormat="1" x14ac:dyDescent="0.25">
      <c r="A5" s="28" t="str">
        <f>Índex!A47</f>
        <v>T7S1</v>
      </c>
      <c r="B5" s="28" t="str">
        <f>Índex!A7</f>
        <v>3r trimestre 2025</v>
      </c>
    </row>
    <row r="6" spans="1:12" s="28" customFormat="1" ht="15.75" thickBot="1" x14ac:dyDescent="0.3">
      <c r="A6" s="30" t="str">
        <f>Índex!B47</f>
        <v>Llocs de treball segons àmbit territorial</v>
      </c>
      <c r="B6" s="31"/>
      <c r="C6" s="31"/>
      <c r="D6" s="31"/>
      <c r="E6" s="31"/>
      <c r="F6" s="31"/>
      <c r="G6" s="31"/>
      <c r="H6" s="31"/>
      <c r="I6" s="31"/>
      <c r="L6" s="150"/>
    </row>
    <row r="7" spans="1:12" x14ac:dyDescent="0.25">
      <c r="A7" s="151" t="s">
        <v>228</v>
      </c>
      <c r="B7" s="90"/>
      <c r="C7" s="90"/>
      <c r="D7" s="90"/>
      <c r="E7" s="90"/>
      <c r="F7" s="90"/>
      <c r="G7" s="90"/>
      <c r="L7" s="2"/>
    </row>
    <row r="8" spans="1:12" x14ac:dyDescent="0.25">
      <c r="A8" s="90"/>
      <c r="B8" s="314" t="s">
        <v>29</v>
      </c>
      <c r="C8" s="315"/>
      <c r="D8" s="316" t="s">
        <v>281</v>
      </c>
      <c r="E8" s="317"/>
      <c r="F8" s="316" t="s">
        <v>32</v>
      </c>
      <c r="G8" s="300"/>
    </row>
    <row r="9" spans="1:12" x14ac:dyDescent="0.25">
      <c r="A9" s="89"/>
      <c r="B9" s="87" t="s">
        <v>55</v>
      </c>
      <c r="C9" s="88" t="s">
        <v>56</v>
      </c>
      <c r="D9" s="87" t="s">
        <v>55</v>
      </c>
      <c r="E9" s="88" t="s">
        <v>56</v>
      </c>
      <c r="F9" s="87" t="s">
        <v>55</v>
      </c>
      <c r="G9" s="87" t="s">
        <v>56</v>
      </c>
    </row>
    <row r="10" spans="1:12" x14ac:dyDescent="0.25">
      <c r="A10" s="86" t="s">
        <v>226</v>
      </c>
      <c r="B10" s="85">
        <v>450</v>
      </c>
      <c r="C10" s="238">
        <v>1.2343816433734278E-3</v>
      </c>
      <c r="D10" s="237">
        <v>3000</v>
      </c>
      <c r="E10" s="238">
        <v>1.1754150194531186E-3</v>
      </c>
      <c r="F10" s="237">
        <v>31490</v>
      </c>
      <c r="G10" s="238">
        <v>8.4037425876802036E-3</v>
      </c>
      <c r="H10" s="187"/>
      <c r="I10" s="187"/>
    </row>
    <row r="11" spans="1:12" x14ac:dyDescent="0.25">
      <c r="A11" s="84" t="s">
        <v>225</v>
      </c>
      <c r="B11" s="83">
        <v>26345</v>
      </c>
      <c r="C11" s="240">
        <v>7.2266187543717678E-2</v>
      </c>
      <c r="D11" s="239">
        <v>140525</v>
      </c>
      <c r="E11" s="240">
        <v>5.5058398536216496E-2</v>
      </c>
      <c r="F11" s="239">
        <v>234315</v>
      </c>
      <c r="G11" s="240">
        <v>6.2531690836211087E-2</v>
      </c>
      <c r="H11" s="187"/>
      <c r="I11" s="187"/>
    </row>
    <row r="12" spans="1:12" x14ac:dyDescent="0.25">
      <c r="A12" s="84" t="s">
        <v>224</v>
      </c>
      <c r="B12" s="83">
        <v>71420</v>
      </c>
      <c r="C12" s="240">
        <v>0.19591008215495603</v>
      </c>
      <c r="D12" s="239">
        <v>422245</v>
      </c>
      <c r="E12" s="240">
        <v>0.16543770496299401</v>
      </c>
      <c r="F12" s="239">
        <v>625330</v>
      </c>
      <c r="G12" s="240">
        <v>0.16688194196106898</v>
      </c>
      <c r="H12" s="187"/>
      <c r="I12" s="187"/>
    </row>
    <row r="13" spans="1:12" x14ac:dyDescent="0.25">
      <c r="A13" s="84" t="s">
        <v>223</v>
      </c>
      <c r="B13" s="83">
        <v>51815</v>
      </c>
      <c r="C13" s="240">
        <v>0.1421321885586537</v>
      </c>
      <c r="D13" s="239">
        <v>268225</v>
      </c>
      <c r="E13" s="240">
        <v>0.10509189786427091</v>
      </c>
      <c r="F13" s="239">
        <v>469925</v>
      </c>
      <c r="G13" s="240">
        <v>0.12540897858099778</v>
      </c>
      <c r="H13" s="187"/>
      <c r="I13" s="187"/>
    </row>
    <row r="14" spans="1:12" x14ac:dyDescent="0.25">
      <c r="A14" s="84" t="s">
        <v>222</v>
      </c>
      <c r="B14" s="83">
        <v>57465</v>
      </c>
      <c r="C14" s="240">
        <v>0.15763053585878675</v>
      </c>
      <c r="D14" s="239">
        <v>539980</v>
      </c>
      <c r="E14" s="240">
        <v>0.21156686740143166</v>
      </c>
      <c r="F14" s="239">
        <v>792385</v>
      </c>
      <c r="G14" s="240">
        <v>0.21146394316732228</v>
      </c>
      <c r="H14" s="187"/>
      <c r="I14" s="187"/>
    </row>
    <row r="15" spans="1:12" x14ac:dyDescent="0.25">
      <c r="A15" s="84" t="s">
        <v>221</v>
      </c>
      <c r="B15" s="83">
        <v>43460</v>
      </c>
      <c r="C15" s="240">
        <v>0.11921383604668706</v>
      </c>
      <c r="D15" s="239">
        <v>337025</v>
      </c>
      <c r="E15" s="240">
        <v>0.13204808231039578</v>
      </c>
      <c r="F15" s="239">
        <v>515825</v>
      </c>
      <c r="G15" s="240">
        <v>0.13765832074595558</v>
      </c>
      <c r="H15" s="187"/>
      <c r="I15" s="187"/>
    </row>
    <row r="16" spans="1:12" ht="15.75" thickBot="1" x14ac:dyDescent="0.3">
      <c r="A16" s="82" t="s">
        <v>220</v>
      </c>
      <c r="B16" s="81">
        <v>113600</v>
      </c>
      <c r="C16" s="242">
        <v>0.31161278819382537</v>
      </c>
      <c r="D16" s="241">
        <v>841290</v>
      </c>
      <c r="E16" s="242">
        <v>0.32962163390523802</v>
      </c>
      <c r="F16" s="241">
        <v>1077870</v>
      </c>
      <c r="G16" s="242">
        <v>0.28765138212076408</v>
      </c>
      <c r="H16" s="187"/>
      <c r="I16" s="187"/>
    </row>
    <row r="17" spans="1:7" ht="15.75" thickBot="1" x14ac:dyDescent="0.3">
      <c r="A17" s="80" t="s">
        <v>132</v>
      </c>
      <c r="B17" s="78">
        <v>364555</v>
      </c>
      <c r="C17" s="79">
        <v>1</v>
      </c>
      <c r="D17" s="243">
        <v>2552290</v>
      </c>
      <c r="E17" s="244">
        <v>1</v>
      </c>
      <c r="F17" s="243">
        <v>3747140</v>
      </c>
      <c r="G17" s="244">
        <v>1</v>
      </c>
    </row>
    <row r="18" spans="1:7" x14ac:dyDescent="0.25">
      <c r="A18" s="152" t="s">
        <v>282</v>
      </c>
      <c r="B18" s="152"/>
      <c r="C18" s="152"/>
      <c r="D18" s="152"/>
      <c r="E18" s="152"/>
      <c r="F18" s="152"/>
      <c r="G18" s="152"/>
    </row>
    <row r="19" spans="1:7" x14ac:dyDescent="0.25">
      <c r="A19" s="149"/>
      <c r="B19" s="77"/>
      <c r="C19" s="77"/>
      <c r="D19" s="77"/>
      <c r="E19" s="77"/>
      <c r="F19" s="77"/>
      <c r="G19" s="77"/>
    </row>
    <row r="24" spans="1:7" x14ac:dyDescent="0.25">
      <c r="C24" s="72"/>
    </row>
    <row r="25" spans="1:7" x14ac:dyDescent="0.25">
      <c r="C25" s="72"/>
    </row>
    <row r="26" spans="1:7" x14ac:dyDescent="0.25">
      <c r="C26" s="72"/>
    </row>
    <row r="28" spans="1:7" x14ac:dyDescent="0.25">
      <c r="B28" s="72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sheetPr>
    <tabColor theme="9" tint="0.79998168889431442"/>
  </sheetPr>
  <dimension ref="A1:L42"/>
  <sheetViews>
    <sheetView workbookViewId="0"/>
  </sheetViews>
  <sheetFormatPr baseColWidth="10" defaultRowHeight="15" x14ac:dyDescent="0.25"/>
  <cols>
    <col min="1" max="1" width="31.28515625" style="1" customWidth="1"/>
    <col min="2" max="4" width="11.42578125" style="1"/>
    <col min="5" max="5" width="11.42578125" style="36"/>
    <col min="6" max="16384" width="11.42578125" style="1"/>
  </cols>
  <sheetData>
    <row r="1" spans="1:9" x14ac:dyDescent="0.25">
      <c r="A1" s="2" t="s">
        <v>28</v>
      </c>
      <c r="B1" s="213"/>
    </row>
    <row r="3" spans="1:9" ht="18.75" x14ac:dyDescent="0.3">
      <c r="A3" s="29" t="str">
        <f>Índex!A45</f>
        <v>ANÀLISI SEGONS 7 SECTORS PRODUCTIUS</v>
      </c>
    </row>
    <row r="4" spans="1:9" ht="18.75" x14ac:dyDescent="0.3">
      <c r="A4" s="29"/>
    </row>
    <row r="5" spans="1:9" x14ac:dyDescent="0.25">
      <c r="A5" s="28" t="str">
        <f>Índex!A48</f>
        <v>G7S1</v>
      </c>
      <c r="C5" s="28" t="str">
        <f>Índex!A7</f>
        <v>3r trimestre 2025</v>
      </c>
    </row>
    <row r="6" spans="1:9" ht="15.75" thickBot="1" x14ac:dyDescent="0.3">
      <c r="A6" s="30" t="str">
        <f>Índex!B48</f>
        <v>Variació intertrimestral llocs de treball. Baix Llobregat.</v>
      </c>
      <c r="B6" s="31"/>
      <c r="C6" s="31"/>
      <c r="D6" s="31"/>
      <c r="E6" s="280"/>
      <c r="F6" s="31"/>
      <c r="G6" s="31"/>
      <c r="H6" s="31"/>
      <c r="I6" s="31"/>
    </row>
    <row r="25" spans="1:12" x14ac:dyDescent="0.25">
      <c r="A25" s="152" t="s">
        <v>282</v>
      </c>
    </row>
    <row r="26" spans="1:12" x14ac:dyDescent="0.25">
      <c r="D26" s="210"/>
      <c r="F26" s="210"/>
    </row>
    <row r="27" spans="1:12" ht="45" x14ac:dyDescent="0.25">
      <c r="B27" s="256" t="s">
        <v>393</v>
      </c>
      <c r="C27" s="256" t="s">
        <v>283</v>
      </c>
      <c r="D27" s="36"/>
      <c r="E27" s="273" t="s">
        <v>385</v>
      </c>
      <c r="F27" s="36"/>
      <c r="G27" s="36"/>
      <c r="H27" s="36"/>
      <c r="I27" s="36"/>
      <c r="J27" s="36"/>
      <c r="K27" s="36"/>
      <c r="L27" s="36"/>
    </row>
    <row r="28" spans="1:12" x14ac:dyDescent="0.25">
      <c r="A28" s="147" t="s">
        <v>234</v>
      </c>
      <c r="B28" s="143">
        <v>450</v>
      </c>
      <c r="C28" s="140">
        <f>+B28/E28-1</f>
        <v>-4.2553191489361653E-2</v>
      </c>
      <c r="D28" s="36"/>
      <c r="E28" s="274">
        <v>470</v>
      </c>
      <c r="F28" s="36"/>
      <c r="G28" s="36"/>
      <c r="H28" s="36"/>
      <c r="I28" s="36"/>
      <c r="J28" s="36"/>
      <c r="K28" s="36"/>
      <c r="L28" s="36"/>
    </row>
    <row r="29" spans="1:12" x14ac:dyDescent="0.25">
      <c r="A29" s="153" t="s">
        <v>235</v>
      </c>
      <c r="B29" s="143">
        <v>26345</v>
      </c>
      <c r="C29" s="140">
        <f>+B29/E29-1</f>
        <v>-1.514018691588781E-2</v>
      </c>
      <c r="D29" s="36"/>
      <c r="E29" s="274">
        <v>26750</v>
      </c>
      <c r="F29" s="36"/>
      <c r="G29" s="36"/>
      <c r="H29" s="36"/>
      <c r="I29" s="36"/>
      <c r="J29" s="36"/>
      <c r="K29" s="36"/>
      <c r="L29" s="36"/>
    </row>
    <row r="30" spans="1:12" x14ac:dyDescent="0.25">
      <c r="A30" s="147" t="s">
        <v>236</v>
      </c>
      <c r="B30" s="143">
        <v>71420</v>
      </c>
      <c r="C30" s="140">
        <f>+B30/E30-1</f>
        <v>-4.3217621636693071E-3</v>
      </c>
      <c r="D30" s="36"/>
      <c r="E30" s="274">
        <v>71730</v>
      </c>
      <c r="F30" s="36"/>
      <c r="G30" s="36"/>
      <c r="H30" s="36"/>
      <c r="I30" s="36"/>
      <c r="J30" s="36"/>
      <c r="K30" s="36"/>
      <c r="L30" s="36"/>
    </row>
    <row r="31" spans="1:12" x14ac:dyDescent="0.25">
      <c r="A31" s="153" t="s">
        <v>237</v>
      </c>
      <c r="B31" s="143">
        <v>51815</v>
      </c>
      <c r="C31" s="140">
        <f t="shared" ref="C31:C35" si="0">+B31/E31-1</f>
        <v>-7.7556491765606861E-3</v>
      </c>
      <c r="D31" s="36"/>
      <c r="E31" s="274">
        <v>52220</v>
      </c>
      <c r="F31" s="36"/>
      <c r="G31" s="36"/>
      <c r="H31" s="36"/>
      <c r="I31" s="36"/>
      <c r="J31" s="36"/>
      <c r="K31" s="36"/>
      <c r="L31" s="36"/>
    </row>
    <row r="32" spans="1:12" x14ac:dyDescent="0.25">
      <c r="A32" s="147" t="s">
        <v>238</v>
      </c>
      <c r="B32" s="143">
        <v>57465</v>
      </c>
      <c r="C32" s="140">
        <f t="shared" si="0"/>
        <v>0.12753850681840473</v>
      </c>
      <c r="D32" s="36"/>
      <c r="E32" s="274">
        <v>50965</v>
      </c>
      <c r="F32" s="36"/>
      <c r="G32" s="36"/>
      <c r="H32" s="36"/>
      <c r="I32" s="36"/>
      <c r="J32" s="36"/>
      <c r="K32" s="36"/>
      <c r="L32" s="36"/>
    </row>
    <row r="33" spans="1:12" x14ac:dyDescent="0.25">
      <c r="A33" s="153" t="s">
        <v>239</v>
      </c>
      <c r="B33" s="143">
        <v>43460</v>
      </c>
      <c r="C33" s="140">
        <f t="shared" si="0"/>
        <v>2.4879141610659072E-2</v>
      </c>
      <c r="D33" s="36"/>
      <c r="E33" s="274">
        <v>42405</v>
      </c>
      <c r="F33" s="36"/>
      <c r="G33" s="36"/>
      <c r="H33" s="36"/>
      <c r="I33" s="36"/>
      <c r="J33" s="36"/>
      <c r="K33" s="36"/>
      <c r="L33" s="36"/>
    </row>
    <row r="34" spans="1:12" x14ac:dyDescent="0.25">
      <c r="A34" s="147" t="s">
        <v>240</v>
      </c>
      <c r="B34" s="143">
        <v>113600</v>
      </c>
      <c r="C34" s="140">
        <f t="shared" si="0"/>
        <v>2.0664869721473522E-2</v>
      </c>
      <c r="D34" s="36"/>
      <c r="E34" s="274">
        <v>111300</v>
      </c>
      <c r="F34" s="36"/>
      <c r="G34" s="36"/>
      <c r="H34" s="36"/>
      <c r="I34" s="36"/>
      <c r="J34" s="36"/>
      <c r="K34" s="36"/>
      <c r="L34" s="36"/>
    </row>
    <row r="35" spans="1:12" x14ac:dyDescent="0.25">
      <c r="A35" s="147" t="s">
        <v>284</v>
      </c>
      <c r="B35" s="143">
        <v>364555</v>
      </c>
      <c r="C35" s="140">
        <f t="shared" si="0"/>
        <v>2.4476949233514622E-2</v>
      </c>
      <c r="D35" s="36"/>
      <c r="E35" s="274">
        <v>355845</v>
      </c>
      <c r="F35" s="36"/>
      <c r="G35" s="36"/>
      <c r="H35" s="36"/>
      <c r="I35" s="36"/>
      <c r="J35" s="36"/>
      <c r="K35" s="36"/>
      <c r="L35" s="36"/>
    </row>
    <row r="36" spans="1:12" x14ac:dyDescent="0.25">
      <c r="B36" s="62"/>
      <c r="C36" s="62"/>
      <c r="D36" s="36"/>
      <c r="F36" s="36"/>
      <c r="G36" s="36"/>
      <c r="H36" s="36"/>
      <c r="I36" s="36"/>
      <c r="J36" s="36"/>
      <c r="K36" s="36"/>
      <c r="L36" s="36"/>
    </row>
    <row r="37" spans="1:12" x14ac:dyDescent="0.25">
      <c r="B37" s="62"/>
      <c r="C37" s="62"/>
      <c r="D37" s="36"/>
      <c r="F37" s="36"/>
      <c r="G37" s="36"/>
      <c r="H37" s="36"/>
      <c r="I37" s="36"/>
      <c r="J37" s="36"/>
      <c r="K37" s="36"/>
      <c r="L37" s="36"/>
    </row>
    <row r="38" spans="1:12" x14ac:dyDescent="0.25">
      <c r="D38" s="36"/>
      <c r="F38" s="36"/>
      <c r="G38" s="36"/>
      <c r="H38" s="36"/>
      <c r="I38" s="36"/>
      <c r="J38" s="36"/>
      <c r="K38" s="36"/>
      <c r="L38" s="36"/>
    </row>
    <row r="39" spans="1:12" x14ac:dyDescent="0.25">
      <c r="D39" s="36"/>
      <c r="F39" s="36"/>
      <c r="G39" s="36"/>
      <c r="H39" s="36"/>
      <c r="I39" s="36"/>
      <c r="J39" s="36"/>
      <c r="K39" s="36"/>
      <c r="L39" s="36"/>
    </row>
    <row r="40" spans="1:12" x14ac:dyDescent="0.25">
      <c r="D40" s="36"/>
      <c r="F40" s="36"/>
      <c r="G40" s="36"/>
      <c r="H40" s="36"/>
      <c r="I40" s="36"/>
      <c r="J40" s="36"/>
      <c r="K40" s="36"/>
      <c r="L40" s="36"/>
    </row>
    <row r="41" spans="1:12" x14ac:dyDescent="0.25">
      <c r="D41" s="210"/>
      <c r="F41" s="210"/>
    </row>
    <row r="42" spans="1:12" x14ac:dyDescent="0.25">
      <c r="D42" s="210"/>
      <c r="F42" s="210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sheetPr>
    <tabColor theme="9" tint="0.79998168889431442"/>
  </sheetPr>
  <dimension ref="A1:T82"/>
  <sheetViews>
    <sheetView zoomScaleNormal="100" workbookViewId="0"/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3"/>
    </row>
    <row r="3" spans="1:20" ht="18.75" x14ac:dyDescent="0.3">
      <c r="A3" s="29" t="str">
        <f>Índex!A45</f>
        <v>ANÀLISI SEGONS 7 SECTORS PRODUCTIUS</v>
      </c>
    </row>
    <row r="5" spans="1:20" x14ac:dyDescent="0.25">
      <c r="A5" s="28" t="str">
        <f>Índex!A49</f>
        <v>T7S2</v>
      </c>
      <c r="C5" s="28" t="str">
        <f>Índex!A7</f>
        <v>3r trimestre 2025</v>
      </c>
    </row>
    <row r="6" spans="1:20" ht="15.75" thickBot="1" x14ac:dyDescent="0.3">
      <c r="A6" s="30" t="str">
        <f>Índex!B49</f>
        <v>Llocs de treball segons municipi.</v>
      </c>
      <c r="B6" s="31"/>
      <c r="C6" s="31"/>
      <c r="D6" s="31"/>
      <c r="E6" s="31"/>
      <c r="F6" s="31"/>
      <c r="G6" s="31"/>
      <c r="H6" s="31"/>
      <c r="I6" s="31"/>
    </row>
    <row r="7" spans="1:20" ht="15.75" x14ac:dyDescent="0.25">
      <c r="L7" s="92"/>
      <c r="M7" s="92"/>
      <c r="N7" s="92"/>
      <c r="O7" s="92"/>
      <c r="P7" s="92"/>
      <c r="Q7" s="92"/>
      <c r="R7" s="92"/>
    </row>
    <row r="8" spans="1:20" ht="15.75" x14ac:dyDescent="0.25">
      <c r="A8" s="319" t="s">
        <v>285</v>
      </c>
      <c r="B8" s="319"/>
      <c r="C8" s="319"/>
      <c r="D8" s="319"/>
      <c r="E8" s="319"/>
      <c r="F8" s="319"/>
      <c r="G8" s="319"/>
      <c r="L8" s="319" t="s">
        <v>286</v>
      </c>
      <c r="M8" s="319"/>
      <c r="N8" s="319"/>
      <c r="O8" s="319"/>
      <c r="P8" s="319"/>
      <c r="Q8" s="319"/>
      <c r="R8" s="319"/>
    </row>
    <row r="9" spans="1:20" ht="54" customHeight="1" x14ac:dyDescent="0.25">
      <c r="A9" s="93" t="s">
        <v>233</v>
      </c>
      <c r="B9" s="94" t="s">
        <v>234</v>
      </c>
      <c r="C9" s="94" t="s">
        <v>235</v>
      </c>
      <c r="D9" s="94" t="s">
        <v>236</v>
      </c>
      <c r="E9" s="94" t="s">
        <v>237</v>
      </c>
      <c r="F9" s="94" t="s">
        <v>238</v>
      </c>
      <c r="G9" s="94" t="s">
        <v>239</v>
      </c>
      <c r="H9" s="94" t="s">
        <v>240</v>
      </c>
      <c r="I9" s="94" t="s">
        <v>132</v>
      </c>
      <c r="J9" s="95"/>
      <c r="L9" s="96" t="s">
        <v>233</v>
      </c>
      <c r="M9" s="94" t="s">
        <v>234</v>
      </c>
      <c r="N9" s="94" t="s">
        <v>235</v>
      </c>
      <c r="O9" s="94" t="s">
        <v>236</v>
      </c>
      <c r="P9" s="94" t="s">
        <v>237</v>
      </c>
      <c r="Q9" s="94" t="s">
        <v>238</v>
      </c>
      <c r="R9" s="94" t="s">
        <v>239</v>
      </c>
      <c r="S9" s="94" t="s">
        <v>240</v>
      </c>
      <c r="T9" s="95"/>
    </row>
    <row r="10" spans="1:20" x14ac:dyDescent="0.25">
      <c r="A10" s="97" t="s">
        <v>77</v>
      </c>
      <c r="B10" s="214">
        <v>20</v>
      </c>
      <c r="C10" s="98">
        <v>490</v>
      </c>
      <c r="D10" s="98">
        <v>1057</v>
      </c>
      <c r="E10" s="98">
        <v>2658</v>
      </c>
      <c r="F10" s="98">
        <v>386</v>
      </c>
      <c r="G10" s="98">
        <v>436</v>
      </c>
      <c r="H10" s="98">
        <v>2130</v>
      </c>
      <c r="I10" s="98">
        <v>7177</v>
      </c>
      <c r="J10" s="99"/>
      <c r="L10" s="97" t="s">
        <v>77</v>
      </c>
      <c r="M10" s="217">
        <f>B10/$I10</f>
        <v>2.7866796711717989E-3</v>
      </c>
      <c r="N10" s="218">
        <f t="shared" ref="N10:N40" si="0">C10/$I10</f>
        <v>6.8273651943709074E-2</v>
      </c>
      <c r="O10" s="218">
        <f t="shared" ref="O10:O40" si="1">D10/$I10</f>
        <v>0.14727602062142955</v>
      </c>
      <c r="P10" s="218">
        <f t="shared" ref="P10:P40" si="2">E10/$I10</f>
        <v>0.37034972829873208</v>
      </c>
      <c r="Q10" s="218">
        <f t="shared" ref="Q10:Q40" si="3">F10/$I10</f>
        <v>5.3782917653615717E-2</v>
      </c>
      <c r="R10" s="218">
        <f t="shared" ref="R10:R40" si="4">G10/$I10</f>
        <v>6.0749616831545214E-2</v>
      </c>
      <c r="S10" s="218">
        <f t="shared" ref="S10:S40" si="5">H10/$I10</f>
        <v>0.29678138497979656</v>
      </c>
      <c r="T10" s="101"/>
    </row>
    <row r="11" spans="1:20" x14ac:dyDescent="0.25">
      <c r="A11" s="102" t="s">
        <v>78</v>
      </c>
      <c r="B11" s="215">
        <v>34</v>
      </c>
      <c r="C11" s="103">
        <v>188</v>
      </c>
      <c r="D11" s="103">
        <v>272</v>
      </c>
      <c r="E11" s="103">
        <v>249</v>
      </c>
      <c r="F11" s="103">
        <v>280</v>
      </c>
      <c r="G11" s="103">
        <v>256</v>
      </c>
      <c r="H11" s="103">
        <v>426</v>
      </c>
      <c r="I11" s="103">
        <v>1705</v>
      </c>
      <c r="J11" s="99"/>
      <c r="L11" s="102" t="s">
        <v>78</v>
      </c>
      <c r="M11" s="219">
        <f t="shared" ref="M11:M40" si="6">B11/$I11</f>
        <v>1.994134897360704E-2</v>
      </c>
      <c r="N11" s="220">
        <f t="shared" si="0"/>
        <v>0.11026392961876832</v>
      </c>
      <c r="O11" s="220">
        <f t="shared" si="1"/>
        <v>0.15953079178885632</v>
      </c>
      <c r="P11" s="220">
        <f t="shared" si="2"/>
        <v>0.14604105571847506</v>
      </c>
      <c r="Q11" s="220">
        <f t="shared" si="3"/>
        <v>0.16422287390029325</v>
      </c>
      <c r="R11" s="220">
        <f t="shared" si="4"/>
        <v>0.1501466275659824</v>
      </c>
      <c r="S11" s="220">
        <f t="shared" si="5"/>
        <v>0.24985337243401759</v>
      </c>
      <c r="T11" s="101"/>
    </row>
    <row r="12" spans="1:20" x14ac:dyDescent="0.25">
      <c r="A12" s="102" t="s">
        <v>79</v>
      </c>
      <c r="B12" s="215">
        <v>25</v>
      </c>
      <c r="C12" s="103">
        <v>1357</v>
      </c>
      <c r="D12" s="103">
        <v>3352</v>
      </c>
      <c r="E12" s="103">
        <v>1048</v>
      </c>
      <c r="F12" s="103">
        <v>2870</v>
      </c>
      <c r="G12" s="103">
        <v>5187</v>
      </c>
      <c r="H12" s="103">
        <v>5848</v>
      </c>
      <c r="I12" s="103">
        <v>19687</v>
      </c>
      <c r="J12" s="99"/>
      <c r="L12" s="102" t="s">
        <v>79</v>
      </c>
      <c r="M12" s="219">
        <f t="shared" si="6"/>
        <v>1.2698735205973486E-3</v>
      </c>
      <c r="N12" s="220">
        <f t="shared" si="0"/>
        <v>6.8928734698024074E-2</v>
      </c>
      <c r="O12" s="220">
        <f t="shared" si="1"/>
        <v>0.1702646416416925</v>
      </c>
      <c r="P12" s="220">
        <f t="shared" si="2"/>
        <v>5.323309798344085E-2</v>
      </c>
      <c r="Q12" s="220">
        <f t="shared" si="3"/>
        <v>0.14578148016457562</v>
      </c>
      <c r="R12" s="220">
        <f t="shared" si="4"/>
        <v>0.26347335805353789</v>
      </c>
      <c r="S12" s="220">
        <f t="shared" si="5"/>
        <v>0.29704881393813176</v>
      </c>
      <c r="T12" s="101"/>
    </row>
    <row r="13" spans="1:20" x14ac:dyDescent="0.25">
      <c r="A13" s="104" t="s">
        <v>80</v>
      </c>
      <c r="B13" s="215">
        <v>5</v>
      </c>
      <c r="C13" s="103">
        <v>81</v>
      </c>
      <c r="D13" s="103">
        <v>160</v>
      </c>
      <c r="E13" s="103">
        <v>324</v>
      </c>
      <c r="F13" s="103">
        <v>165</v>
      </c>
      <c r="G13" s="103">
        <v>58</v>
      </c>
      <c r="H13" s="103">
        <v>731</v>
      </c>
      <c r="I13" s="103">
        <v>1524</v>
      </c>
      <c r="J13" s="99"/>
      <c r="L13" s="104" t="s">
        <v>80</v>
      </c>
      <c r="M13" s="219">
        <f t="shared" si="6"/>
        <v>3.2808398950131233E-3</v>
      </c>
      <c r="N13" s="220">
        <f t="shared" si="0"/>
        <v>5.3149606299212601E-2</v>
      </c>
      <c r="O13" s="220">
        <f t="shared" si="1"/>
        <v>0.10498687664041995</v>
      </c>
      <c r="P13" s="220">
        <f t="shared" si="2"/>
        <v>0.2125984251968504</v>
      </c>
      <c r="Q13" s="220">
        <f t="shared" si="3"/>
        <v>0.10826771653543307</v>
      </c>
      <c r="R13" s="220">
        <f t="shared" si="4"/>
        <v>3.805774278215223E-2</v>
      </c>
      <c r="S13" s="220">
        <f t="shared" si="5"/>
        <v>0.47965879265091865</v>
      </c>
      <c r="T13" s="101"/>
    </row>
    <row r="14" spans="1:20" x14ac:dyDescent="0.25">
      <c r="A14" s="104" t="s">
        <v>81</v>
      </c>
      <c r="B14" s="215">
        <v>10</v>
      </c>
      <c r="C14" s="103">
        <v>297</v>
      </c>
      <c r="D14" s="103">
        <v>728</v>
      </c>
      <c r="E14" s="103">
        <v>817</v>
      </c>
      <c r="F14" s="103">
        <v>333</v>
      </c>
      <c r="G14" s="103">
        <v>604</v>
      </c>
      <c r="H14" s="103">
        <v>729</v>
      </c>
      <c r="I14" s="103">
        <v>3518</v>
      </c>
      <c r="J14" s="99"/>
      <c r="L14" s="104" t="s">
        <v>81</v>
      </c>
      <c r="M14" s="219">
        <f t="shared" si="6"/>
        <v>2.8425241614553724E-3</v>
      </c>
      <c r="N14" s="220">
        <f t="shared" si="0"/>
        <v>8.4422967595224566E-2</v>
      </c>
      <c r="O14" s="220">
        <f t="shared" si="1"/>
        <v>0.20693575895395111</v>
      </c>
      <c r="P14" s="220">
        <f t="shared" si="2"/>
        <v>0.23223422399090393</v>
      </c>
      <c r="Q14" s="220">
        <f t="shared" si="3"/>
        <v>9.4656054576463894E-2</v>
      </c>
      <c r="R14" s="220">
        <f t="shared" si="4"/>
        <v>0.17168845935190449</v>
      </c>
      <c r="S14" s="220">
        <f t="shared" si="5"/>
        <v>0.20722001137009666</v>
      </c>
      <c r="T14" s="101"/>
    </row>
    <row r="15" spans="1:20" x14ac:dyDescent="0.25">
      <c r="A15" s="104" t="s">
        <v>82</v>
      </c>
      <c r="B15" s="215">
        <v>20</v>
      </c>
      <c r="C15" s="103">
        <v>129</v>
      </c>
      <c r="D15" s="103">
        <v>198</v>
      </c>
      <c r="E15" s="103">
        <v>199</v>
      </c>
      <c r="F15" s="103">
        <v>168</v>
      </c>
      <c r="G15" s="103">
        <v>228</v>
      </c>
      <c r="H15" s="103">
        <v>262</v>
      </c>
      <c r="I15" s="103">
        <v>1204</v>
      </c>
      <c r="J15" s="99"/>
      <c r="L15" s="104" t="s">
        <v>82</v>
      </c>
      <c r="M15" s="219">
        <f t="shared" si="6"/>
        <v>1.6611295681063124E-2</v>
      </c>
      <c r="N15" s="220">
        <f t="shared" si="0"/>
        <v>0.10714285714285714</v>
      </c>
      <c r="O15" s="220">
        <f t="shared" si="1"/>
        <v>0.16445182724252491</v>
      </c>
      <c r="P15" s="220">
        <f t="shared" si="2"/>
        <v>0.16528239202657807</v>
      </c>
      <c r="Q15" s="220">
        <f t="shared" si="3"/>
        <v>0.13953488372093023</v>
      </c>
      <c r="R15" s="220">
        <f t="shared" si="4"/>
        <v>0.18936877076411959</v>
      </c>
      <c r="S15" s="220">
        <f t="shared" si="5"/>
        <v>0.21760797342192692</v>
      </c>
      <c r="T15" s="101"/>
    </row>
    <row r="16" spans="1:20" x14ac:dyDescent="0.25">
      <c r="A16" s="104" t="s">
        <v>83</v>
      </c>
      <c r="B16" s="215">
        <v>21</v>
      </c>
      <c r="C16" s="103">
        <v>341</v>
      </c>
      <c r="D16" s="103">
        <v>437</v>
      </c>
      <c r="E16" s="103">
        <v>446</v>
      </c>
      <c r="F16" s="103">
        <v>594</v>
      </c>
      <c r="G16" s="103">
        <v>515</v>
      </c>
      <c r="H16" s="103">
        <v>861</v>
      </c>
      <c r="I16" s="103">
        <v>3215</v>
      </c>
      <c r="J16" s="99"/>
      <c r="L16" s="104" t="s">
        <v>83</v>
      </c>
      <c r="M16" s="219">
        <f t="shared" si="6"/>
        <v>6.531881804043546E-3</v>
      </c>
      <c r="N16" s="220">
        <f t="shared" si="0"/>
        <v>0.10606531881804043</v>
      </c>
      <c r="O16" s="220">
        <f>D16/$I16</f>
        <v>0.13592534992223951</v>
      </c>
      <c r="P16" s="220">
        <f t="shared" si="2"/>
        <v>0.13872472783825818</v>
      </c>
      <c r="Q16" s="220">
        <f t="shared" si="3"/>
        <v>0.18475894245723173</v>
      </c>
      <c r="R16" s="220">
        <f t="shared" si="4"/>
        <v>0.16018662519440124</v>
      </c>
      <c r="S16" s="220">
        <f t="shared" si="5"/>
        <v>0.26780715396578536</v>
      </c>
      <c r="T16" s="101"/>
    </row>
    <row r="17" spans="1:20" x14ac:dyDescent="0.25">
      <c r="A17" s="104" t="s">
        <v>84</v>
      </c>
      <c r="B17" s="215">
        <v>25</v>
      </c>
      <c r="C17" s="103">
        <v>5539</v>
      </c>
      <c r="D17" s="103">
        <v>8925</v>
      </c>
      <c r="E17" s="103">
        <v>6067</v>
      </c>
      <c r="F17" s="103">
        <v>4114</v>
      </c>
      <c r="G17" s="103">
        <v>6328</v>
      </c>
      <c r="H17" s="103">
        <v>20695</v>
      </c>
      <c r="I17" s="103">
        <v>51693</v>
      </c>
      <c r="J17" s="99"/>
      <c r="L17" s="104" t="s">
        <v>84</v>
      </c>
      <c r="M17" s="219">
        <f t="shared" si="6"/>
        <v>4.8362447526744431E-4</v>
      </c>
      <c r="N17" s="220">
        <f t="shared" si="0"/>
        <v>0.10715183874025497</v>
      </c>
      <c r="O17" s="220">
        <f t="shared" si="1"/>
        <v>0.17265393767047763</v>
      </c>
      <c r="P17" s="220">
        <f t="shared" si="2"/>
        <v>0.11736598765790339</v>
      </c>
      <c r="Q17" s="220">
        <f t="shared" si="3"/>
        <v>7.9585243650010642E-2</v>
      </c>
      <c r="R17" s="220">
        <f t="shared" si="4"/>
        <v>0.1224150271796955</v>
      </c>
      <c r="S17" s="220">
        <f t="shared" si="5"/>
        <v>0.4003443406263904</v>
      </c>
      <c r="T17" s="101"/>
    </row>
    <row r="18" spans="1:20" x14ac:dyDescent="0.25">
      <c r="A18" s="104" t="s">
        <v>85</v>
      </c>
      <c r="B18" s="215">
        <v>25</v>
      </c>
      <c r="C18" s="103">
        <v>423</v>
      </c>
      <c r="D18" s="103">
        <v>1356</v>
      </c>
      <c r="E18" s="103">
        <v>1438</v>
      </c>
      <c r="F18" s="103">
        <v>1267</v>
      </c>
      <c r="G18" s="103">
        <v>608</v>
      </c>
      <c r="H18" s="103">
        <v>1978</v>
      </c>
      <c r="I18" s="103">
        <v>7095</v>
      </c>
      <c r="J18" s="99"/>
      <c r="L18" s="104" t="s">
        <v>85</v>
      </c>
      <c r="M18" s="219">
        <f t="shared" si="6"/>
        <v>3.5236081747709656E-3</v>
      </c>
      <c r="N18" s="220">
        <f t="shared" si="0"/>
        <v>5.9619450317124734E-2</v>
      </c>
      <c r="O18" s="220">
        <f t="shared" si="1"/>
        <v>0.19112050739957717</v>
      </c>
      <c r="P18" s="220">
        <f t="shared" si="2"/>
        <v>0.20267794221282592</v>
      </c>
      <c r="Q18" s="220">
        <f t="shared" si="3"/>
        <v>0.17857646229739252</v>
      </c>
      <c r="R18" s="220">
        <f t="shared" si="4"/>
        <v>8.5694150810429887E-2</v>
      </c>
      <c r="S18" s="220">
        <f t="shared" si="5"/>
        <v>0.27878787878787881</v>
      </c>
      <c r="T18" s="101"/>
    </row>
    <row r="19" spans="1:20" x14ac:dyDescent="0.25">
      <c r="A19" s="104" t="s">
        <v>86</v>
      </c>
      <c r="B19" s="215">
        <v>30</v>
      </c>
      <c r="C19" s="103">
        <v>968</v>
      </c>
      <c r="D19" s="103">
        <v>4369</v>
      </c>
      <c r="E19" s="103">
        <v>3348</v>
      </c>
      <c r="F19" s="103">
        <v>3773</v>
      </c>
      <c r="G19" s="103">
        <v>3868</v>
      </c>
      <c r="H19" s="103">
        <v>6634</v>
      </c>
      <c r="I19" s="103">
        <v>22990</v>
      </c>
      <c r="J19" s="99"/>
      <c r="L19" s="104" t="s">
        <v>86</v>
      </c>
      <c r="M19" s="219">
        <f t="shared" si="6"/>
        <v>1.3049151805132667E-3</v>
      </c>
      <c r="N19" s="220">
        <f t="shared" si="0"/>
        <v>4.2105263157894736E-2</v>
      </c>
      <c r="O19" s="220">
        <f t="shared" si="1"/>
        <v>0.19003914745541539</v>
      </c>
      <c r="P19" s="220">
        <f t="shared" si="2"/>
        <v>0.14562853414528057</v>
      </c>
      <c r="Q19" s="220">
        <f t="shared" si="3"/>
        <v>0.16411483253588516</v>
      </c>
      <c r="R19" s="220">
        <f t="shared" si="4"/>
        <v>0.16824706394084385</v>
      </c>
      <c r="S19" s="220">
        <f t="shared" si="5"/>
        <v>0.28856024358416704</v>
      </c>
      <c r="T19" s="101"/>
    </row>
    <row r="20" spans="1:20" x14ac:dyDescent="0.25">
      <c r="A20" s="104" t="s">
        <v>87</v>
      </c>
      <c r="B20" s="215">
        <v>57</v>
      </c>
      <c r="C20" s="103">
        <v>1312</v>
      </c>
      <c r="D20" s="103">
        <v>3901</v>
      </c>
      <c r="E20" s="103">
        <v>2837</v>
      </c>
      <c r="F20" s="103">
        <v>2071</v>
      </c>
      <c r="G20" s="103">
        <v>2730</v>
      </c>
      <c r="H20" s="103">
        <v>5245</v>
      </c>
      <c r="I20" s="103">
        <v>18153</v>
      </c>
      <c r="J20" s="99"/>
      <c r="L20" s="104" t="s">
        <v>87</v>
      </c>
      <c r="M20" s="219">
        <f t="shared" si="6"/>
        <v>3.1399768633283754E-3</v>
      </c>
      <c r="N20" s="220">
        <f t="shared" si="0"/>
        <v>7.2274555169944368E-2</v>
      </c>
      <c r="O20" s="220">
        <f t="shared" si="1"/>
        <v>0.21489560954112269</v>
      </c>
      <c r="P20" s="220">
        <f t="shared" si="2"/>
        <v>0.15628270809232633</v>
      </c>
      <c r="Q20" s="220">
        <f t="shared" si="3"/>
        <v>0.11408582603426431</v>
      </c>
      <c r="R20" s="220">
        <f t="shared" si="4"/>
        <v>0.15038836555941168</v>
      </c>
      <c r="S20" s="220">
        <f t="shared" si="5"/>
        <v>0.28893295873960229</v>
      </c>
      <c r="T20" s="101"/>
    </row>
    <row r="21" spans="1:20" x14ac:dyDescent="0.25">
      <c r="A21" s="104" t="s">
        <v>88</v>
      </c>
      <c r="B21" s="215">
        <v>26</v>
      </c>
      <c r="C21" s="103">
        <v>734</v>
      </c>
      <c r="D21" s="103">
        <v>1270</v>
      </c>
      <c r="E21" s="103">
        <v>3047</v>
      </c>
      <c r="F21" s="103">
        <v>2805</v>
      </c>
      <c r="G21" s="103">
        <v>1121</v>
      </c>
      <c r="H21" s="103">
        <v>3705</v>
      </c>
      <c r="I21" s="103">
        <v>12708</v>
      </c>
      <c r="J21" s="99"/>
      <c r="L21" s="104" t="s">
        <v>88</v>
      </c>
      <c r="M21" s="219">
        <f t="shared" si="6"/>
        <v>2.0459553037456722E-3</v>
      </c>
      <c r="N21" s="220">
        <f t="shared" si="0"/>
        <v>5.7758892036512431E-2</v>
      </c>
      <c r="O21" s="220">
        <f t="shared" si="1"/>
        <v>9.9937047529115516E-2</v>
      </c>
      <c r="P21" s="220">
        <f t="shared" si="2"/>
        <v>0.23977022348127164</v>
      </c>
      <c r="Q21" s="220">
        <f t="shared" si="3"/>
        <v>0.22072710103871576</v>
      </c>
      <c r="R21" s="220">
        <f t="shared" si="4"/>
        <v>8.8212149826880706E-2</v>
      </c>
      <c r="S21" s="220">
        <f t="shared" si="5"/>
        <v>0.29154863078375826</v>
      </c>
      <c r="T21" s="101"/>
    </row>
    <row r="22" spans="1:20" x14ac:dyDescent="0.25">
      <c r="A22" s="104" t="s">
        <v>89</v>
      </c>
      <c r="B22" s="215">
        <v>47</v>
      </c>
      <c r="C22" s="103">
        <v>551</v>
      </c>
      <c r="D22" s="103">
        <v>2372</v>
      </c>
      <c r="E22" s="103">
        <v>1574</v>
      </c>
      <c r="F22" s="103">
        <v>1164</v>
      </c>
      <c r="G22" s="103">
        <v>1282</v>
      </c>
      <c r="H22" s="103">
        <v>2192</v>
      </c>
      <c r="I22" s="103">
        <v>9182</v>
      </c>
      <c r="J22" s="99"/>
      <c r="L22" s="104" t="s">
        <v>89</v>
      </c>
      <c r="M22" s="219">
        <f t="shared" si="6"/>
        <v>5.1187105205837509E-3</v>
      </c>
      <c r="N22" s="220">
        <f t="shared" si="0"/>
        <v>6.0008712698758439E-2</v>
      </c>
      <c r="O22" s="220">
        <f t="shared" si="1"/>
        <v>0.25833151818775868</v>
      </c>
      <c r="P22" s="220">
        <f t="shared" si="2"/>
        <v>0.17142234807231541</v>
      </c>
      <c r="Q22" s="220">
        <f t="shared" si="3"/>
        <v>0.1267697669353082</v>
      </c>
      <c r="R22" s="220">
        <f t="shared" si="4"/>
        <v>0.13962099760400784</v>
      </c>
      <c r="S22" s="220">
        <f t="shared" si="5"/>
        <v>0.2387279459812677</v>
      </c>
      <c r="T22" s="101"/>
    </row>
    <row r="23" spans="1:20" x14ac:dyDescent="0.25">
      <c r="A23" s="104" t="s">
        <v>90</v>
      </c>
      <c r="B23" s="215">
        <v>10</v>
      </c>
      <c r="C23" s="103">
        <v>455</v>
      </c>
      <c r="D23" s="103">
        <v>1010</v>
      </c>
      <c r="E23" s="103">
        <v>1249</v>
      </c>
      <c r="F23" s="103">
        <v>910</v>
      </c>
      <c r="G23" s="103">
        <v>729</v>
      </c>
      <c r="H23" s="103">
        <v>1216</v>
      </c>
      <c r="I23" s="103">
        <v>5579</v>
      </c>
      <c r="J23" s="99"/>
      <c r="L23" s="104" t="s">
        <v>90</v>
      </c>
      <c r="M23" s="219">
        <f t="shared" si="6"/>
        <v>1.7924359204158451E-3</v>
      </c>
      <c r="N23" s="220">
        <f t="shared" si="0"/>
        <v>8.1555834378920958E-2</v>
      </c>
      <c r="O23" s="220">
        <f t="shared" si="1"/>
        <v>0.18103602796200036</v>
      </c>
      <c r="P23" s="220">
        <f t="shared" si="2"/>
        <v>0.22387524645993906</v>
      </c>
      <c r="Q23" s="220">
        <f t="shared" si="3"/>
        <v>0.16311166875784192</v>
      </c>
      <c r="R23" s="220">
        <f t="shared" si="4"/>
        <v>0.1306685785983151</v>
      </c>
      <c r="S23" s="220">
        <f t="shared" si="5"/>
        <v>0.21796020792256676</v>
      </c>
      <c r="T23" s="101"/>
    </row>
    <row r="24" spans="1:20" x14ac:dyDescent="0.25">
      <c r="A24" s="104" t="s">
        <v>91</v>
      </c>
      <c r="B24" s="215">
        <v>5</v>
      </c>
      <c r="C24" s="103">
        <v>418</v>
      </c>
      <c r="D24" s="103">
        <v>1009</v>
      </c>
      <c r="E24" s="103">
        <v>588</v>
      </c>
      <c r="F24" s="103">
        <v>645</v>
      </c>
      <c r="G24" s="103">
        <v>364</v>
      </c>
      <c r="H24" s="103">
        <v>745</v>
      </c>
      <c r="I24" s="103">
        <v>3774</v>
      </c>
      <c r="J24" s="99"/>
      <c r="L24" s="104" t="s">
        <v>91</v>
      </c>
      <c r="M24" s="219">
        <f t="shared" si="6"/>
        <v>1.3248542660307366E-3</v>
      </c>
      <c r="N24" s="220">
        <f t="shared" si="0"/>
        <v>0.11075781664016958</v>
      </c>
      <c r="O24" s="220">
        <f t="shared" si="1"/>
        <v>0.26735559088500266</v>
      </c>
      <c r="P24" s="220">
        <f t="shared" si="2"/>
        <v>0.15580286168521462</v>
      </c>
      <c r="Q24" s="220">
        <f t="shared" si="3"/>
        <v>0.17090620031796502</v>
      </c>
      <c r="R24" s="220">
        <f t="shared" si="4"/>
        <v>9.6449390567037621E-2</v>
      </c>
      <c r="S24" s="220">
        <f t="shared" si="5"/>
        <v>0.19740328563857976</v>
      </c>
      <c r="T24" s="101"/>
    </row>
    <row r="25" spans="1:20" x14ac:dyDescent="0.25">
      <c r="A25" s="104" t="s">
        <v>92</v>
      </c>
      <c r="B25" s="215">
        <v>15</v>
      </c>
      <c r="C25" s="103">
        <v>167</v>
      </c>
      <c r="D25" s="103">
        <v>172</v>
      </c>
      <c r="E25" s="103">
        <v>177</v>
      </c>
      <c r="F25" s="103">
        <v>122</v>
      </c>
      <c r="G25" s="103">
        <v>154</v>
      </c>
      <c r="H25" s="103">
        <v>273</v>
      </c>
      <c r="I25" s="103">
        <v>1080</v>
      </c>
      <c r="J25" s="99"/>
      <c r="L25" s="104" t="s">
        <v>92</v>
      </c>
      <c r="M25" s="219">
        <f t="shared" si="6"/>
        <v>1.3888888888888888E-2</v>
      </c>
      <c r="N25" s="220">
        <f t="shared" si="0"/>
        <v>0.15462962962962962</v>
      </c>
      <c r="O25" s="220">
        <f t="shared" si="1"/>
        <v>0.15925925925925927</v>
      </c>
      <c r="P25" s="220">
        <f t="shared" si="2"/>
        <v>0.16388888888888889</v>
      </c>
      <c r="Q25" s="220">
        <f t="shared" si="3"/>
        <v>0.11296296296296296</v>
      </c>
      <c r="R25" s="220">
        <f t="shared" si="4"/>
        <v>0.1425925925925926</v>
      </c>
      <c r="S25" s="220">
        <f t="shared" si="5"/>
        <v>0.25277777777777777</v>
      </c>
      <c r="T25" s="101"/>
    </row>
    <row r="26" spans="1:20" x14ac:dyDescent="0.25">
      <c r="A26" s="104" t="s">
        <v>93</v>
      </c>
      <c r="B26" s="215">
        <v>43</v>
      </c>
      <c r="C26" s="103">
        <v>235</v>
      </c>
      <c r="D26" s="103">
        <v>751</v>
      </c>
      <c r="E26" s="103">
        <v>714</v>
      </c>
      <c r="F26" s="103">
        <v>120</v>
      </c>
      <c r="G26" s="103">
        <v>234</v>
      </c>
      <c r="H26" s="103">
        <v>569</v>
      </c>
      <c r="I26" s="103">
        <v>2666</v>
      </c>
      <c r="J26" s="99"/>
      <c r="L26" s="104" t="s">
        <v>93</v>
      </c>
      <c r="M26" s="219">
        <f t="shared" si="6"/>
        <v>1.6129032258064516E-2</v>
      </c>
      <c r="N26" s="220">
        <f t="shared" si="0"/>
        <v>8.8147036759189792E-2</v>
      </c>
      <c r="O26" s="220">
        <f t="shared" si="1"/>
        <v>0.28169542385596397</v>
      </c>
      <c r="P26" s="220">
        <f t="shared" si="2"/>
        <v>0.26781695423855961</v>
      </c>
      <c r="Q26" s="220">
        <f t="shared" si="3"/>
        <v>4.5011252813203298E-2</v>
      </c>
      <c r="R26" s="220">
        <f t="shared" si="4"/>
        <v>8.7771942985746434E-2</v>
      </c>
      <c r="S26" s="220">
        <f t="shared" si="5"/>
        <v>0.21342835708927232</v>
      </c>
      <c r="T26" s="101"/>
    </row>
    <row r="27" spans="1:20" x14ac:dyDescent="0.25">
      <c r="A27" s="104" t="s">
        <v>94</v>
      </c>
      <c r="B27" s="215">
        <v>70</v>
      </c>
      <c r="C27" s="103">
        <v>1719</v>
      </c>
      <c r="D27" s="103">
        <v>13830</v>
      </c>
      <c r="E27" s="103">
        <v>3791</v>
      </c>
      <c r="F27" s="103">
        <v>9068</v>
      </c>
      <c r="G27" s="103">
        <v>3861</v>
      </c>
      <c r="H27" s="103">
        <v>26181</v>
      </c>
      <c r="I27" s="103">
        <v>58520</v>
      </c>
      <c r="J27" s="99"/>
      <c r="L27" s="104" t="s">
        <v>94</v>
      </c>
      <c r="M27" s="219">
        <f t="shared" si="6"/>
        <v>1.1961722488038277E-3</v>
      </c>
      <c r="N27" s="220">
        <f t="shared" si="0"/>
        <v>2.9374572795625428E-2</v>
      </c>
      <c r="O27" s="220">
        <f t="shared" si="1"/>
        <v>0.23632946001367053</v>
      </c>
      <c r="P27" s="220">
        <f t="shared" si="2"/>
        <v>6.4781271360218731E-2</v>
      </c>
      <c r="Q27" s="220">
        <f t="shared" si="3"/>
        <v>0.15495557074504443</v>
      </c>
      <c r="R27" s="220">
        <f t="shared" si="4"/>
        <v>6.5977443609022551E-2</v>
      </c>
      <c r="S27" s="220">
        <f t="shared" si="5"/>
        <v>0.4473855092276145</v>
      </c>
      <c r="T27" s="101"/>
    </row>
    <row r="28" spans="1:20" x14ac:dyDescent="0.25">
      <c r="A28" s="104" t="s">
        <v>95</v>
      </c>
      <c r="B28" s="215">
        <v>15</v>
      </c>
      <c r="C28" s="103">
        <v>1263</v>
      </c>
      <c r="D28" s="103">
        <v>1721</v>
      </c>
      <c r="E28" s="103">
        <v>3840</v>
      </c>
      <c r="F28" s="103">
        <v>922</v>
      </c>
      <c r="G28" s="103">
        <v>819</v>
      </c>
      <c r="H28" s="103">
        <v>2102</v>
      </c>
      <c r="I28" s="103">
        <v>10682</v>
      </c>
      <c r="J28" s="99"/>
      <c r="L28" s="104" t="s">
        <v>95</v>
      </c>
      <c r="M28" s="219">
        <f t="shared" si="6"/>
        <v>1.4042314173375772E-3</v>
      </c>
      <c r="N28" s="220">
        <f t="shared" si="0"/>
        <v>0.118236285339824</v>
      </c>
      <c r="O28" s="220">
        <f t="shared" si="1"/>
        <v>0.16111215128253137</v>
      </c>
      <c r="P28" s="220">
        <f t="shared" si="2"/>
        <v>0.35948324283841976</v>
      </c>
      <c r="Q28" s="220">
        <f t="shared" si="3"/>
        <v>8.6313424452349741E-2</v>
      </c>
      <c r="R28" s="220">
        <f t="shared" si="4"/>
        <v>7.6671035386631711E-2</v>
      </c>
      <c r="S28" s="220">
        <f t="shared" si="5"/>
        <v>0.19677962928290582</v>
      </c>
      <c r="T28" s="101"/>
    </row>
    <row r="29" spans="1:20" x14ac:dyDescent="0.25">
      <c r="A29" s="104" t="s">
        <v>96</v>
      </c>
      <c r="B29" s="215">
        <v>161</v>
      </c>
      <c r="C29" s="103">
        <v>3015</v>
      </c>
      <c r="D29" s="103">
        <v>6678</v>
      </c>
      <c r="E29" s="103">
        <v>3813</v>
      </c>
      <c r="F29" s="103">
        <v>7269</v>
      </c>
      <c r="G29" s="103">
        <v>3400</v>
      </c>
      <c r="H29" s="103">
        <v>6263</v>
      </c>
      <c r="I29" s="103">
        <v>30599</v>
      </c>
      <c r="J29" s="99"/>
      <c r="L29" s="104" t="s">
        <v>96</v>
      </c>
      <c r="M29" s="219">
        <f t="shared" si="6"/>
        <v>5.2616098565312595E-3</v>
      </c>
      <c r="N29" s="220">
        <f t="shared" si="0"/>
        <v>9.8532631785352459E-2</v>
      </c>
      <c r="O29" s="220">
        <f t="shared" si="1"/>
        <v>0.21824242622307918</v>
      </c>
      <c r="P29" s="220">
        <f t="shared" si="2"/>
        <v>0.12461191542207262</v>
      </c>
      <c r="Q29" s="220">
        <f t="shared" si="3"/>
        <v>0.237556782901402</v>
      </c>
      <c r="R29" s="220">
        <f t="shared" si="4"/>
        <v>0.11111474231184025</v>
      </c>
      <c r="S29" s="220">
        <f t="shared" si="5"/>
        <v>0.20467989149972221</v>
      </c>
      <c r="T29" s="101"/>
    </row>
    <row r="30" spans="1:20" x14ac:dyDescent="0.25">
      <c r="A30" s="104" t="s">
        <v>97</v>
      </c>
      <c r="B30" s="215">
        <v>35</v>
      </c>
      <c r="C30" s="103">
        <v>124</v>
      </c>
      <c r="D30" s="103">
        <v>112</v>
      </c>
      <c r="E30" s="103">
        <v>254</v>
      </c>
      <c r="F30" s="103">
        <v>90</v>
      </c>
      <c r="G30" s="103">
        <v>144</v>
      </c>
      <c r="H30" s="103">
        <v>337</v>
      </c>
      <c r="I30" s="103">
        <v>1096</v>
      </c>
      <c r="J30" s="99"/>
      <c r="L30" s="104" t="s">
        <v>97</v>
      </c>
      <c r="M30" s="219">
        <f t="shared" si="6"/>
        <v>3.1934306569343068E-2</v>
      </c>
      <c r="N30" s="220">
        <f t="shared" si="0"/>
        <v>0.11313868613138686</v>
      </c>
      <c r="O30" s="220">
        <f t="shared" si="1"/>
        <v>0.10218978102189781</v>
      </c>
      <c r="P30" s="220">
        <f t="shared" si="2"/>
        <v>0.23175182481751824</v>
      </c>
      <c r="Q30" s="220">
        <f t="shared" si="3"/>
        <v>8.211678832116788E-2</v>
      </c>
      <c r="R30" s="220">
        <f t="shared" si="4"/>
        <v>0.13138686131386862</v>
      </c>
      <c r="S30" s="220">
        <f t="shared" si="5"/>
        <v>0.30748175182481752</v>
      </c>
      <c r="T30" s="101"/>
    </row>
    <row r="31" spans="1:20" x14ac:dyDescent="0.25">
      <c r="A31" s="104" t="s">
        <v>98</v>
      </c>
      <c r="B31" s="215">
        <v>19</v>
      </c>
      <c r="C31" s="103">
        <v>213</v>
      </c>
      <c r="D31" s="103">
        <v>706</v>
      </c>
      <c r="E31" s="103">
        <v>2731</v>
      </c>
      <c r="F31" s="103">
        <v>1393</v>
      </c>
      <c r="G31" s="103">
        <v>310</v>
      </c>
      <c r="H31" s="103">
        <v>1135</v>
      </c>
      <c r="I31" s="103">
        <v>6507</v>
      </c>
      <c r="J31" s="99"/>
      <c r="L31" s="104" t="s">
        <v>98</v>
      </c>
      <c r="M31" s="219">
        <f t="shared" si="6"/>
        <v>2.9199323805132933E-3</v>
      </c>
      <c r="N31" s="220">
        <f t="shared" si="0"/>
        <v>3.273397879207008E-2</v>
      </c>
      <c r="O31" s="220">
        <f t="shared" si="1"/>
        <v>0.10849854003380974</v>
      </c>
      <c r="P31" s="220">
        <f t="shared" si="2"/>
        <v>0.41970185953588446</v>
      </c>
      <c r="Q31" s="220">
        <f t="shared" si="3"/>
        <v>0.2140771476871062</v>
      </c>
      <c r="R31" s="220">
        <f t="shared" si="4"/>
        <v>4.7641001997848473E-2</v>
      </c>
      <c r="S31" s="220">
        <f t="shared" si="5"/>
        <v>0.1744275395727678</v>
      </c>
      <c r="T31" s="101"/>
    </row>
    <row r="32" spans="1:20" x14ac:dyDescent="0.25">
      <c r="A32" s="104" t="s">
        <v>99</v>
      </c>
      <c r="B32" s="215">
        <v>35</v>
      </c>
      <c r="C32" s="103">
        <v>1010</v>
      </c>
      <c r="D32" s="103">
        <v>2755</v>
      </c>
      <c r="E32" s="103">
        <v>1874</v>
      </c>
      <c r="F32" s="103">
        <v>9384</v>
      </c>
      <c r="G32" s="103">
        <v>1938</v>
      </c>
      <c r="H32" s="103">
        <v>3140</v>
      </c>
      <c r="I32" s="103">
        <v>20136</v>
      </c>
      <c r="J32" s="99"/>
      <c r="L32" s="104" t="s">
        <v>99</v>
      </c>
      <c r="M32" s="219">
        <f t="shared" si="6"/>
        <v>1.7381803734604689E-3</v>
      </c>
      <c r="N32" s="220">
        <f t="shared" si="0"/>
        <v>5.0158919348430669E-2</v>
      </c>
      <c r="O32" s="220">
        <f t="shared" si="1"/>
        <v>0.1368196265395312</v>
      </c>
      <c r="P32" s="220">
        <f t="shared" si="2"/>
        <v>9.3067143424711965E-2</v>
      </c>
      <c r="Q32" s="220">
        <f t="shared" si="3"/>
        <v>0.46603098927294401</v>
      </c>
      <c r="R32" s="220">
        <f t="shared" si="4"/>
        <v>9.6245530393325382E-2</v>
      </c>
      <c r="S32" s="220">
        <f t="shared" si="5"/>
        <v>0.15593961064759634</v>
      </c>
      <c r="T32" s="101"/>
    </row>
    <row r="33" spans="1:20" x14ac:dyDescent="0.25">
      <c r="A33" s="104" t="s">
        <v>100</v>
      </c>
      <c r="B33" s="215">
        <v>31</v>
      </c>
      <c r="C33" s="103">
        <v>1126</v>
      </c>
      <c r="D33" s="103">
        <v>3432</v>
      </c>
      <c r="E33" s="103">
        <v>2867</v>
      </c>
      <c r="F33" s="103">
        <v>1093</v>
      </c>
      <c r="G33" s="103">
        <v>3656</v>
      </c>
      <c r="H33" s="103">
        <v>6182</v>
      </c>
      <c r="I33" s="103">
        <v>18387</v>
      </c>
      <c r="J33" s="99"/>
      <c r="L33" s="104" t="s">
        <v>100</v>
      </c>
      <c r="M33" s="219">
        <f t="shared" si="6"/>
        <v>1.6859737858269429E-3</v>
      </c>
      <c r="N33" s="220">
        <f t="shared" si="0"/>
        <v>6.1238918801327022E-2</v>
      </c>
      <c r="O33" s="220">
        <f t="shared" si="1"/>
        <v>0.1866536139663893</v>
      </c>
      <c r="P33" s="220">
        <f t="shared" si="2"/>
        <v>0.15592538206341436</v>
      </c>
      <c r="Q33" s="220">
        <f t="shared" si="3"/>
        <v>5.9444172513188669E-2</v>
      </c>
      <c r="R33" s="220">
        <f t="shared" si="4"/>
        <v>0.19883613422526786</v>
      </c>
      <c r="S33" s="220">
        <f t="shared" si="5"/>
        <v>0.33621580464458584</v>
      </c>
      <c r="T33" s="101"/>
    </row>
    <row r="34" spans="1:20" x14ac:dyDescent="0.25">
      <c r="A34" s="104" t="s">
        <v>101</v>
      </c>
      <c r="B34" s="215">
        <v>10</v>
      </c>
      <c r="C34" s="103">
        <v>422</v>
      </c>
      <c r="D34" s="103">
        <v>4444</v>
      </c>
      <c r="E34" s="103">
        <v>1750</v>
      </c>
      <c r="F34" s="103">
        <v>2146</v>
      </c>
      <c r="G34" s="103">
        <v>4801</v>
      </c>
      <c r="H34" s="103">
        <v>4435</v>
      </c>
      <c r="I34" s="103">
        <v>18008</v>
      </c>
      <c r="J34" s="99"/>
      <c r="L34" s="104" t="s">
        <v>101</v>
      </c>
      <c r="M34" s="219">
        <f t="shared" si="6"/>
        <v>5.5530875166592624E-4</v>
      </c>
      <c r="N34" s="220">
        <f t="shared" si="0"/>
        <v>2.3434029320302089E-2</v>
      </c>
      <c r="O34" s="220">
        <f t="shared" si="1"/>
        <v>0.24677920924033764</v>
      </c>
      <c r="P34" s="220">
        <f t="shared" si="2"/>
        <v>9.7179031541537092E-2</v>
      </c>
      <c r="Q34" s="220">
        <f t="shared" si="3"/>
        <v>0.11916925810750778</v>
      </c>
      <c r="R34" s="220">
        <f t="shared" si="4"/>
        <v>0.26660373167481122</v>
      </c>
      <c r="S34" s="220">
        <f t="shared" si="5"/>
        <v>0.24627943136383829</v>
      </c>
      <c r="T34" s="101"/>
    </row>
    <row r="35" spans="1:20" x14ac:dyDescent="0.25">
      <c r="A35" s="104" t="s">
        <v>102</v>
      </c>
      <c r="B35" s="215">
        <v>40</v>
      </c>
      <c r="C35" s="103">
        <v>933</v>
      </c>
      <c r="D35" s="103">
        <v>1367</v>
      </c>
      <c r="E35" s="103">
        <v>2984</v>
      </c>
      <c r="F35" s="103">
        <v>1089</v>
      </c>
      <c r="G35" s="103">
        <v>1090</v>
      </c>
      <c r="H35" s="103">
        <v>1485</v>
      </c>
      <c r="I35" s="103">
        <v>8988</v>
      </c>
      <c r="J35" s="99"/>
      <c r="L35" s="104" t="s">
        <v>102</v>
      </c>
      <c r="M35" s="219">
        <f t="shared" si="6"/>
        <v>4.450378282153983E-3</v>
      </c>
      <c r="N35" s="220">
        <f t="shared" si="0"/>
        <v>0.10380507343124165</v>
      </c>
      <c r="O35" s="220">
        <f t="shared" si="1"/>
        <v>0.15209167779261237</v>
      </c>
      <c r="P35" s="220">
        <f t="shared" si="2"/>
        <v>0.33199821984868716</v>
      </c>
      <c r="Q35" s="220">
        <f t="shared" si="3"/>
        <v>0.12116154873164219</v>
      </c>
      <c r="R35" s="220">
        <f t="shared" si="4"/>
        <v>0.12127280818869604</v>
      </c>
      <c r="S35" s="220">
        <f t="shared" si="5"/>
        <v>0.16522029372496663</v>
      </c>
      <c r="T35" s="101"/>
    </row>
    <row r="36" spans="1:20" x14ac:dyDescent="0.25">
      <c r="A36" s="104" t="s">
        <v>103</v>
      </c>
      <c r="B36" s="215">
        <v>37</v>
      </c>
      <c r="C36" s="103">
        <v>179</v>
      </c>
      <c r="D36" s="103">
        <v>491</v>
      </c>
      <c r="E36" s="103">
        <v>295</v>
      </c>
      <c r="F36" s="103">
        <v>266</v>
      </c>
      <c r="G36" s="103">
        <v>261</v>
      </c>
      <c r="H36" s="103">
        <v>1064</v>
      </c>
      <c r="I36" s="103">
        <v>2593</v>
      </c>
      <c r="J36" s="99"/>
      <c r="L36" s="104" t="s">
        <v>103</v>
      </c>
      <c r="M36" s="219">
        <f t="shared" si="6"/>
        <v>1.4269186270728885E-2</v>
      </c>
      <c r="N36" s="220">
        <f t="shared" si="0"/>
        <v>6.9032009255688392E-2</v>
      </c>
      <c r="O36" s="220">
        <f t="shared" si="1"/>
        <v>0.18935595834940225</v>
      </c>
      <c r="P36" s="220">
        <f t="shared" si="2"/>
        <v>0.11376783648283841</v>
      </c>
      <c r="Q36" s="220">
        <f t="shared" si="3"/>
        <v>0.10258387967605091</v>
      </c>
      <c r="R36" s="220">
        <f t="shared" si="4"/>
        <v>0.10065561126108755</v>
      </c>
      <c r="S36" s="220">
        <f t="shared" si="5"/>
        <v>0.41033551870420365</v>
      </c>
      <c r="T36" s="101"/>
    </row>
    <row r="37" spans="1:20" x14ac:dyDescent="0.25">
      <c r="A37" s="104" t="s">
        <v>104</v>
      </c>
      <c r="B37" s="215">
        <v>12</v>
      </c>
      <c r="C37" s="103">
        <v>174</v>
      </c>
      <c r="D37" s="103">
        <v>258</v>
      </c>
      <c r="E37" s="103">
        <v>133</v>
      </c>
      <c r="F37" s="103">
        <v>234</v>
      </c>
      <c r="G37" s="103">
        <v>222</v>
      </c>
      <c r="H37" s="103">
        <v>322</v>
      </c>
      <c r="I37" s="103">
        <v>1355</v>
      </c>
      <c r="J37" s="99"/>
      <c r="L37" s="104" t="s">
        <v>104</v>
      </c>
      <c r="M37" s="219">
        <f t="shared" si="6"/>
        <v>8.8560885608856086E-3</v>
      </c>
      <c r="N37" s="220">
        <f t="shared" si="0"/>
        <v>0.12841328413284134</v>
      </c>
      <c r="O37" s="220">
        <f t="shared" si="1"/>
        <v>0.19040590405904059</v>
      </c>
      <c r="P37" s="220">
        <f t="shared" si="2"/>
        <v>9.8154981549815501E-2</v>
      </c>
      <c r="Q37" s="220">
        <f t="shared" si="3"/>
        <v>0.17269372693726937</v>
      </c>
      <c r="R37" s="220">
        <f t="shared" si="4"/>
        <v>0.16383763837638377</v>
      </c>
      <c r="S37" s="220">
        <f t="shared" si="5"/>
        <v>0.23763837638376384</v>
      </c>
      <c r="T37" s="101"/>
    </row>
    <row r="38" spans="1:20" x14ac:dyDescent="0.25">
      <c r="A38" s="104" t="s">
        <v>105</v>
      </c>
      <c r="B38" s="215">
        <v>15</v>
      </c>
      <c r="C38" s="103">
        <v>559</v>
      </c>
      <c r="D38" s="103">
        <v>468</v>
      </c>
      <c r="E38" s="103">
        <v>636</v>
      </c>
      <c r="F38" s="103">
        <v>398</v>
      </c>
      <c r="G38" s="103">
        <v>408</v>
      </c>
      <c r="H38" s="103">
        <v>848</v>
      </c>
      <c r="I38" s="103">
        <v>3332</v>
      </c>
      <c r="J38" s="99"/>
      <c r="L38" s="104" t="s">
        <v>105</v>
      </c>
      <c r="M38" s="219">
        <f t="shared" si="6"/>
        <v>4.501800720288115E-3</v>
      </c>
      <c r="N38" s="220">
        <f t="shared" si="0"/>
        <v>0.1677671068427371</v>
      </c>
      <c r="O38" s="220">
        <f t="shared" si="1"/>
        <v>0.14045618247298919</v>
      </c>
      <c r="P38" s="220">
        <f t="shared" si="2"/>
        <v>0.19087635054021609</v>
      </c>
      <c r="Q38" s="220">
        <f t="shared" si="3"/>
        <v>0.11944777911164466</v>
      </c>
      <c r="R38" s="220">
        <f t="shared" si="4"/>
        <v>0.12244897959183673</v>
      </c>
      <c r="S38" s="220">
        <f t="shared" si="5"/>
        <v>0.25450180072028811</v>
      </c>
      <c r="T38" s="101"/>
    </row>
    <row r="39" spans="1:20" ht="15.75" thickBot="1" x14ac:dyDescent="0.3">
      <c r="A39" s="97" t="s">
        <v>106</v>
      </c>
      <c r="B39" s="216">
        <v>184</v>
      </c>
      <c r="C39" s="105">
        <v>2285</v>
      </c>
      <c r="D39" s="105">
        <v>4307</v>
      </c>
      <c r="E39" s="105">
        <v>2498</v>
      </c>
      <c r="F39" s="105">
        <v>2901</v>
      </c>
      <c r="G39" s="105">
        <v>3489</v>
      </c>
      <c r="H39" s="105">
        <v>9682</v>
      </c>
      <c r="I39" s="105">
        <v>25346</v>
      </c>
      <c r="J39" s="99"/>
      <c r="L39" s="97" t="s">
        <v>106</v>
      </c>
      <c r="M39" s="221">
        <f t="shared" si="6"/>
        <v>7.2595281306715061E-3</v>
      </c>
      <c r="N39" s="222">
        <f t="shared" si="0"/>
        <v>9.0152292274915169E-2</v>
      </c>
      <c r="O39" s="222">
        <f t="shared" si="1"/>
        <v>0.16992819379783791</v>
      </c>
      <c r="P39" s="222">
        <f t="shared" si="2"/>
        <v>9.8555985165312082E-2</v>
      </c>
      <c r="Q39" s="222">
        <f t="shared" si="3"/>
        <v>0.11445592992977195</v>
      </c>
      <c r="R39" s="222">
        <f t="shared" si="4"/>
        <v>0.13765485678213524</v>
      </c>
      <c r="S39" s="222">
        <f t="shared" si="5"/>
        <v>0.38199321391935609</v>
      </c>
      <c r="T39" s="101"/>
    </row>
    <row r="40" spans="1:20" ht="15.75" thickBot="1" x14ac:dyDescent="0.3">
      <c r="A40" s="204" t="s">
        <v>29</v>
      </c>
      <c r="B40" s="106">
        <v>1082</v>
      </c>
      <c r="C40" s="106">
        <v>26707</v>
      </c>
      <c r="D40" s="106">
        <v>71908</v>
      </c>
      <c r="E40" s="106">
        <v>54246</v>
      </c>
      <c r="F40" s="106">
        <v>58040</v>
      </c>
      <c r="G40" s="106">
        <v>49101</v>
      </c>
      <c r="H40" s="106">
        <v>117415</v>
      </c>
      <c r="I40" s="106">
        <v>378499</v>
      </c>
      <c r="J40" s="107"/>
      <c r="L40" s="108" t="s">
        <v>107</v>
      </c>
      <c r="M40" s="205">
        <f t="shared" si="6"/>
        <v>2.8586601285604451E-3</v>
      </c>
      <c r="N40" s="205">
        <f t="shared" si="0"/>
        <v>7.0560292101168029E-2</v>
      </c>
      <c r="O40" s="205">
        <f t="shared" si="1"/>
        <v>0.18998200787848846</v>
      </c>
      <c r="P40" s="205">
        <f t="shared" si="2"/>
        <v>0.1433187406043345</v>
      </c>
      <c r="Q40" s="205">
        <f t="shared" si="3"/>
        <v>0.15334254515863979</v>
      </c>
      <c r="R40" s="205">
        <f t="shared" si="4"/>
        <v>0.12972557391168801</v>
      </c>
      <c r="S40" s="205">
        <f t="shared" si="5"/>
        <v>0.31021218021712077</v>
      </c>
      <c r="T40" s="101"/>
    </row>
    <row r="41" spans="1:20" x14ac:dyDescent="0.25">
      <c r="A41" s="318" t="s">
        <v>287</v>
      </c>
      <c r="B41" s="318"/>
      <c r="C41" s="318"/>
      <c r="D41" s="318"/>
      <c r="E41" s="318"/>
      <c r="F41" s="318"/>
      <c r="G41" s="318"/>
      <c r="L41" s="318" t="s">
        <v>287</v>
      </c>
      <c r="M41" s="318"/>
      <c r="N41" s="318"/>
      <c r="O41" s="318"/>
      <c r="P41" s="318"/>
      <c r="Q41" s="318"/>
      <c r="R41" s="318"/>
    </row>
    <row r="42" spans="1:20" x14ac:dyDescent="0.25">
      <c r="A42" s="91"/>
      <c r="B42" s="91"/>
      <c r="C42" s="91"/>
      <c r="D42" s="91"/>
      <c r="E42" s="91"/>
      <c r="F42" s="91"/>
      <c r="G42" s="91"/>
      <c r="L42" s="91"/>
      <c r="M42" s="259"/>
      <c r="N42" s="259"/>
      <c r="O42" s="259"/>
      <c r="P42" s="259"/>
      <c r="Q42" s="259"/>
      <c r="R42" s="259"/>
      <c r="S42" s="259"/>
    </row>
    <row r="43" spans="1:20" ht="15.75" x14ac:dyDescent="0.25">
      <c r="L43" s="92"/>
    </row>
    <row r="44" spans="1:20" ht="15.75" x14ac:dyDescent="0.25">
      <c r="L44" s="92"/>
    </row>
    <row r="45" spans="1:20" ht="53.25" customHeight="1" x14ac:dyDescent="0.25">
      <c r="A45" s="93" t="s">
        <v>211</v>
      </c>
      <c r="B45" s="94" t="s">
        <v>234</v>
      </c>
      <c r="C45" s="94" t="s">
        <v>235</v>
      </c>
      <c r="D45" s="94" t="s">
        <v>236</v>
      </c>
      <c r="E45" s="94" t="s">
        <v>237</v>
      </c>
      <c r="F45" s="94" t="s">
        <v>238</v>
      </c>
      <c r="G45" s="94" t="s">
        <v>239</v>
      </c>
      <c r="H45" s="94" t="s">
        <v>240</v>
      </c>
      <c r="I45" s="94" t="s">
        <v>132</v>
      </c>
      <c r="L45" s="109" t="s">
        <v>211</v>
      </c>
      <c r="M45" s="94" t="s">
        <v>234</v>
      </c>
      <c r="N45" s="94" t="s">
        <v>235</v>
      </c>
      <c r="O45" s="94" t="s">
        <v>236</v>
      </c>
      <c r="P45" s="94" t="s">
        <v>237</v>
      </c>
      <c r="Q45" s="94" t="s">
        <v>238</v>
      </c>
      <c r="R45" s="94" t="s">
        <v>239</v>
      </c>
      <c r="S45" s="94" t="s">
        <v>240</v>
      </c>
    </row>
    <row r="46" spans="1:20" x14ac:dyDescent="0.25">
      <c r="A46" s="110" t="s">
        <v>212</v>
      </c>
      <c r="B46" s="111">
        <f>+B17+B21+B32+B33+B34</f>
        <v>127</v>
      </c>
      <c r="C46" s="111">
        <f t="shared" ref="C46:I46" si="7">+C17+C21+C32+C33+C34</f>
        <v>8831</v>
      </c>
      <c r="D46" s="111">
        <f t="shared" si="7"/>
        <v>20826</v>
      </c>
      <c r="E46" s="111">
        <f t="shared" si="7"/>
        <v>15605</v>
      </c>
      <c r="F46" s="111">
        <f t="shared" si="7"/>
        <v>19542</v>
      </c>
      <c r="G46" s="111">
        <f t="shared" si="7"/>
        <v>17844</v>
      </c>
      <c r="H46" s="111">
        <f t="shared" si="7"/>
        <v>38157</v>
      </c>
      <c r="I46" s="111">
        <f t="shared" si="7"/>
        <v>120932</v>
      </c>
      <c r="L46" s="112" t="s">
        <v>212</v>
      </c>
      <c r="M46" s="100">
        <f t="shared" ref="M46" si="8">+B46/$I46</f>
        <v>1.0501769589521383E-3</v>
      </c>
      <c r="N46" s="100">
        <f t="shared" ref="N46" si="9">+C46/$I46</f>
        <v>7.3024509641782157E-2</v>
      </c>
      <c r="O46" s="100">
        <f t="shared" ref="O46" si="10">+D46/$I46</f>
        <v>0.17221248304832468</v>
      </c>
      <c r="P46" s="100">
        <f t="shared" ref="P46" si="11">+E46/$I46</f>
        <v>0.12903946019250487</v>
      </c>
      <c r="Q46" s="100">
        <f t="shared" ref="Q46" si="12">+F46/$I46</f>
        <v>0.16159494592002116</v>
      </c>
      <c r="R46" s="100">
        <f t="shared" ref="R46" si="13">+G46/$I46</f>
        <v>0.14755399728773194</v>
      </c>
      <c r="S46" s="100">
        <f t="shared" ref="S46" si="14">+H46/$I46</f>
        <v>0.315524426950683</v>
      </c>
    </row>
    <row r="47" spans="1:20" x14ac:dyDescent="0.25">
      <c r="A47" s="110" t="s">
        <v>213</v>
      </c>
      <c r="B47" s="111">
        <f>+B11+B12+B22+B19+B30+B39+B29</f>
        <v>516</v>
      </c>
      <c r="C47" s="111">
        <f>+C11+C12+C22+C19+C30+C39+C29</f>
        <v>8488</v>
      </c>
      <c r="D47" s="111">
        <f t="shared" ref="D47:I47" si="15">+D11+D12+D22+D19+D30+D39+D29</f>
        <v>21462</v>
      </c>
      <c r="E47" s="111">
        <f t="shared" si="15"/>
        <v>12784</v>
      </c>
      <c r="F47" s="111">
        <f t="shared" si="15"/>
        <v>18347</v>
      </c>
      <c r="G47" s="111">
        <f t="shared" si="15"/>
        <v>17626</v>
      </c>
      <c r="H47" s="111">
        <f t="shared" si="15"/>
        <v>31382</v>
      </c>
      <c r="I47" s="111">
        <f t="shared" si="15"/>
        <v>110605</v>
      </c>
      <c r="L47" s="113" t="s">
        <v>213</v>
      </c>
      <c r="M47" s="100">
        <f t="shared" ref="M47:M50" si="16">+B47/$I47</f>
        <v>4.6652502147280861E-3</v>
      </c>
      <c r="N47" s="100">
        <f t="shared" ref="N47:N50" si="17">+C47/$I47</f>
        <v>7.6741557795759682E-2</v>
      </c>
      <c r="O47" s="100">
        <f t="shared" ref="O47:O50" si="18">+D47/$I47</f>
        <v>0.19404186067537635</v>
      </c>
      <c r="P47" s="100">
        <f t="shared" ref="P47:P50" si="19">+E47/$I47</f>
        <v>0.11558247818814701</v>
      </c>
      <c r="Q47" s="100">
        <f t="shared" ref="Q47:Q50" si="20">+F47/$I47</f>
        <v>0.16587857691786084</v>
      </c>
      <c r="R47" s="100">
        <f t="shared" ref="R47:R50" si="21">+G47/$I47</f>
        <v>0.15935988427286288</v>
      </c>
      <c r="S47" s="100">
        <f t="shared" ref="S47:S50" si="22">+H47/$I47</f>
        <v>0.28373039193526511</v>
      </c>
    </row>
    <row r="48" spans="1:20" x14ac:dyDescent="0.25">
      <c r="A48" s="110" t="s">
        <v>214</v>
      </c>
      <c r="B48" s="111">
        <f>+B10+B13+B15+B20+B24+B26+B28+B31</f>
        <v>184</v>
      </c>
      <c r="C48" s="111">
        <f t="shared" ref="C48:I48" si="23">+C10+C13+C15+C20+C24+C26+C28+C31</f>
        <v>4141</v>
      </c>
      <c r="D48" s="111">
        <f t="shared" si="23"/>
        <v>9503</v>
      </c>
      <c r="E48" s="111">
        <f t="shared" si="23"/>
        <v>13891</v>
      </c>
      <c r="F48" s="111">
        <f t="shared" si="23"/>
        <v>5870</v>
      </c>
      <c r="G48" s="111">
        <f t="shared" si="23"/>
        <v>5179</v>
      </c>
      <c r="H48" s="111">
        <f t="shared" si="23"/>
        <v>12919</v>
      </c>
      <c r="I48" s="111">
        <f t="shared" si="23"/>
        <v>51687</v>
      </c>
      <c r="L48" s="113" t="s">
        <v>214</v>
      </c>
      <c r="M48" s="100">
        <f t="shared" si="16"/>
        <v>3.5598893338750557E-3</v>
      </c>
      <c r="N48" s="100">
        <f t="shared" si="17"/>
        <v>8.0116857236829375E-2</v>
      </c>
      <c r="O48" s="100">
        <f>+D48/$I48</f>
        <v>0.18385667575986225</v>
      </c>
      <c r="P48" s="100">
        <f t="shared" si="19"/>
        <v>0.26875229748292606</v>
      </c>
      <c r="Q48" s="100">
        <f t="shared" si="20"/>
        <v>0.11356820864047053</v>
      </c>
      <c r="R48" s="100">
        <f t="shared" si="21"/>
        <v>0.10019927641379844</v>
      </c>
      <c r="S48" s="100">
        <f t="shared" si="22"/>
        <v>0.24994679513223828</v>
      </c>
    </row>
    <row r="49" spans="1:19" ht="15.75" thickBot="1" x14ac:dyDescent="0.3">
      <c r="A49" s="114" t="s">
        <v>215</v>
      </c>
      <c r="B49" s="115">
        <f>+B14+B16+B25+B27+B23+B18+B35+B36+B37+B38</f>
        <v>255</v>
      </c>
      <c r="C49" s="115">
        <f t="shared" ref="C49:I49" si="24">+C14+C16+C25+C27+C23+C18+C35+C36+C37+C38</f>
        <v>5247</v>
      </c>
      <c r="D49" s="115">
        <f t="shared" si="24"/>
        <v>20117</v>
      </c>
      <c r="E49" s="115">
        <f t="shared" si="24"/>
        <v>11966</v>
      </c>
      <c r="F49" s="115">
        <f t="shared" si="24"/>
        <v>14281</v>
      </c>
      <c r="G49" s="115">
        <f t="shared" si="24"/>
        <v>8452</v>
      </c>
      <c r="H49" s="115">
        <f t="shared" si="24"/>
        <v>34957</v>
      </c>
      <c r="I49" s="115">
        <f t="shared" si="24"/>
        <v>95275</v>
      </c>
      <c r="L49" s="116" t="s">
        <v>215</v>
      </c>
      <c r="M49" s="100">
        <f t="shared" si="16"/>
        <v>2.6764628706376281E-3</v>
      </c>
      <c r="N49" s="100">
        <f t="shared" si="17"/>
        <v>5.5072159538178955E-2</v>
      </c>
      <c r="O49" s="100">
        <f t="shared" si="18"/>
        <v>0.21114668066124376</v>
      </c>
      <c r="P49" s="100">
        <f t="shared" si="19"/>
        <v>0.12559433219627394</v>
      </c>
      <c r="Q49" s="100">
        <f t="shared" si="20"/>
        <v>0.1498924166885332</v>
      </c>
      <c r="R49" s="100">
        <f t="shared" si="21"/>
        <v>8.8711624245604831E-2</v>
      </c>
      <c r="S49" s="100">
        <f t="shared" si="22"/>
        <v>0.3669063237995277</v>
      </c>
    </row>
    <row r="50" spans="1:19" ht="15.75" thickBot="1" x14ac:dyDescent="0.3">
      <c r="A50" s="117" t="s">
        <v>132</v>
      </c>
      <c r="B50" s="118">
        <f>+SUM(B46:B49)</f>
        <v>1082</v>
      </c>
      <c r="C50" s="118">
        <f t="shared" ref="C50:I50" si="25">+SUM(C46:C49)</f>
        <v>26707</v>
      </c>
      <c r="D50" s="118">
        <f t="shared" si="25"/>
        <v>71908</v>
      </c>
      <c r="E50" s="118">
        <f t="shared" si="25"/>
        <v>54246</v>
      </c>
      <c r="F50" s="118">
        <f t="shared" si="25"/>
        <v>58040</v>
      </c>
      <c r="G50" s="118">
        <f t="shared" si="25"/>
        <v>49101</v>
      </c>
      <c r="H50" s="118">
        <f t="shared" si="25"/>
        <v>117415</v>
      </c>
      <c r="I50" s="118">
        <f t="shared" si="25"/>
        <v>378499</v>
      </c>
      <c r="L50" s="119" t="s">
        <v>132</v>
      </c>
      <c r="M50" s="205">
        <f t="shared" si="16"/>
        <v>2.8586601285604451E-3</v>
      </c>
      <c r="N50" s="205">
        <f t="shared" si="17"/>
        <v>7.0560292101168029E-2</v>
      </c>
      <c r="O50" s="205">
        <f t="shared" si="18"/>
        <v>0.18998200787848846</v>
      </c>
      <c r="P50" s="205">
        <f t="shared" si="19"/>
        <v>0.1433187406043345</v>
      </c>
      <c r="Q50" s="205">
        <f t="shared" si="20"/>
        <v>0.15334254515863979</v>
      </c>
      <c r="R50" s="205">
        <f t="shared" si="21"/>
        <v>0.12972557391168801</v>
      </c>
      <c r="S50" s="205">
        <f t="shared" si="22"/>
        <v>0.31021218021712077</v>
      </c>
    </row>
    <row r="51" spans="1:19" x14ac:dyDescent="0.25">
      <c r="A51" s="318" t="s">
        <v>287</v>
      </c>
      <c r="B51" s="318"/>
      <c r="C51" s="318"/>
      <c r="D51" s="318"/>
      <c r="E51" s="318"/>
      <c r="F51" s="318"/>
      <c r="G51" s="318"/>
      <c r="H51" s="110"/>
      <c r="I51" s="110"/>
      <c r="L51" s="318" t="s">
        <v>287</v>
      </c>
      <c r="M51" s="318"/>
      <c r="N51" s="318"/>
      <c r="O51" s="318"/>
      <c r="P51" s="318"/>
      <c r="Q51" s="318"/>
      <c r="R51" s="318"/>
    </row>
    <row r="54" spans="1:19" ht="15.75" x14ac:dyDescent="0.25">
      <c r="G54" s="154" t="s">
        <v>288</v>
      </c>
      <c r="I54" s="154"/>
      <c r="J54" s="154"/>
      <c r="K54" s="154"/>
      <c r="L54" s="154"/>
      <c r="M54" s="154"/>
      <c r="N54" s="154"/>
    </row>
    <row r="81" spans="7:19" x14ac:dyDescent="0.25">
      <c r="M81" s="320"/>
      <c r="N81" s="320"/>
      <c r="O81" s="320"/>
      <c r="P81" s="320"/>
      <c r="Q81" s="320"/>
      <c r="R81" s="320"/>
      <c r="S81" s="320"/>
    </row>
    <row r="82" spans="7:19" x14ac:dyDescent="0.25">
      <c r="G82" s="318" t="s">
        <v>287</v>
      </c>
      <c r="H82" s="318"/>
      <c r="I82" s="318"/>
      <c r="J82" s="318"/>
      <c r="K82" s="318"/>
      <c r="L82" s="318"/>
      <c r="M82" s="318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sheetPr>
    <tabColor theme="9" tint="0.79998168889431442"/>
  </sheetPr>
  <dimension ref="A1:R44"/>
  <sheetViews>
    <sheetView workbookViewId="0"/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2" customWidth="1"/>
    <col min="8" max="8" width="11.42578125" style="210" customWidth="1"/>
    <col min="9" max="11" width="11.42578125" style="210"/>
    <col min="12" max="12" width="11.42578125" style="210" customWidth="1"/>
    <col min="13" max="18" width="11.42578125" style="281"/>
    <col min="19" max="16384" width="11.42578125" style="1"/>
  </cols>
  <sheetData>
    <row r="1" spans="1:12" x14ac:dyDescent="0.25">
      <c r="A1" s="2" t="s">
        <v>28</v>
      </c>
      <c r="C1" s="213"/>
      <c r="I1" s="213" t="s">
        <v>107</v>
      </c>
    </row>
    <row r="2" spans="1:12" x14ac:dyDescent="0.25">
      <c r="J2" s="275" t="s">
        <v>307</v>
      </c>
      <c r="K2" s="275" t="s">
        <v>308</v>
      </c>
      <c r="L2" s="275" t="s">
        <v>309</v>
      </c>
    </row>
    <row r="3" spans="1:12" ht="18.75" x14ac:dyDescent="0.3">
      <c r="A3" s="29" t="str">
        <f>Índex!A45</f>
        <v>ANÀLISI SEGONS 7 SECTORS PRODUCTIUS</v>
      </c>
      <c r="I3" s="210" t="s">
        <v>226</v>
      </c>
      <c r="J3" s="276">
        <v>0.23844731977818853</v>
      </c>
      <c r="K3" s="276">
        <v>0.76155268022181144</v>
      </c>
      <c r="L3" s="276">
        <v>-0.68689320388349517</v>
      </c>
    </row>
    <row r="4" spans="1:12" x14ac:dyDescent="0.25">
      <c r="I4" s="210" t="s">
        <v>225</v>
      </c>
      <c r="J4" s="276">
        <v>0.1286554086943498</v>
      </c>
      <c r="K4" s="276">
        <v>0.87134459130565023</v>
      </c>
      <c r="L4" s="276">
        <v>-0.85234841648403592</v>
      </c>
    </row>
    <row r="5" spans="1:12" x14ac:dyDescent="0.25">
      <c r="A5" s="28" t="str">
        <f>Índex!A50</f>
        <v>G7S2</v>
      </c>
      <c r="C5" s="28" t="str">
        <f>Índex!A7</f>
        <v>3r trimestre 2025</v>
      </c>
      <c r="I5" s="210" t="s">
        <v>224</v>
      </c>
      <c r="J5" s="276">
        <v>0.46247983534516324</v>
      </c>
      <c r="K5" s="276">
        <v>0.53752016465483676</v>
      </c>
      <c r="L5" s="276">
        <v>-0.13960467763634482</v>
      </c>
    </row>
    <row r="6" spans="1:12" ht="15.75" thickBot="1" x14ac:dyDescent="0.3">
      <c r="A6" s="30" t="str">
        <f>Índex!B50</f>
        <v>Llocs de treball segons sexe.</v>
      </c>
      <c r="B6" s="30"/>
      <c r="C6" s="30"/>
      <c r="D6" s="30"/>
      <c r="E6" s="30"/>
      <c r="F6" s="30"/>
      <c r="I6" s="210" t="s">
        <v>223</v>
      </c>
      <c r="J6" s="276">
        <v>0.32889060944585774</v>
      </c>
      <c r="K6" s="276">
        <v>0.6711093905541422</v>
      </c>
      <c r="L6" s="276">
        <v>-0.50992995467655544</v>
      </c>
    </row>
    <row r="7" spans="1:12" ht="15.75" x14ac:dyDescent="0.25">
      <c r="A7" s="321"/>
      <c r="B7" s="321"/>
      <c r="C7" s="321"/>
      <c r="D7" s="321"/>
      <c r="E7" s="321"/>
      <c r="F7" s="321"/>
      <c r="I7" s="210" t="s">
        <v>222</v>
      </c>
      <c r="J7" s="276">
        <v>0.71061924037550595</v>
      </c>
      <c r="K7" s="276">
        <v>0.289380759624494</v>
      </c>
      <c r="L7" s="276">
        <v>1.455654761904762</v>
      </c>
    </row>
    <row r="8" spans="1:12" ht="15.75" x14ac:dyDescent="0.25">
      <c r="A8" s="319" t="s">
        <v>294</v>
      </c>
      <c r="B8" s="319"/>
      <c r="C8" s="319"/>
      <c r="D8" s="319"/>
      <c r="E8" s="319"/>
      <c r="F8" s="319"/>
      <c r="G8" s="148"/>
      <c r="H8" s="283"/>
      <c r="I8" s="210" t="s">
        <v>221</v>
      </c>
      <c r="J8" s="276">
        <v>0.55259567014928412</v>
      </c>
      <c r="K8" s="276">
        <v>0.44740432985071588</v>
      </c>
      <c r="L8" s="276">
        <v>0.23511471230881281</v>
      </c>
    </row>
    <row r="9" spans="1:12" x14ac:dyDescent="0.25">
      <c r="A9" s="159"/>
      <c r="B9" s="160" t="s">
        <v>29</v>
      </c>
      <c r="C9" s="161" t="s">
        <v>227</v>
      </c>
      <c r="D9" s="161" t="s">
        <v>32</v>
      </c>
      <c r="G9" s="124"/>
      <c r="H9" s="284"/>
      <c r="I9" s="210" t="s">
        <v>220</v>
      </c>
      <c r="J9" s="276">
        <v>0.40200144785589575</v>
      </c>
      <c r="K9" s="276">
        <v>0.59799855214410425</v>
      </c>
      <c r="L9" s="276">
        <v>-0.32775514854587406</v>
      </c>
    </row>
    <row r="10" spans="1:12" x14ac:dyDescent="0.25">
      <c r="A10" s="162" t="s">
        <v>234</v>
      </c>
      <c r="B10" s="163">
        <v>0.23844731977818853</v>
      </c>
      <c r="C10" s="245">
        <v>0.22633002705139765</v>
      </c>
      <c r="D10" s="245">
        <v>0.2199072967936159</v>
      </c>
      <c r="G10" s="157"/>
      <c r="H10" s="285"/>
      <c r="I10" s="210" t="s">
        <v>132</v>
      </c>
      <c r="J10" s="279">
        <v>0.450128661027069</v>
      </c>
      <c r="K10" s="279">
        <v>0.54987133897293095</v>
      </c>
      <c r="L10" s="279">
        <v>-0.18139275658950485</v>
      </c>
    </row>
    <row r="11" spans="1:12" x14ac:dyDescent="0.25">
      <c r="A11" s="164" t="s">
        <v>235</v>
      </c>
      <c r="B11" s="165">
        <v>0.1286554086943498</v>
      </c>
      <c r="C11" s="246">
        <v>0.14628489590013252</v>
      </c>
      <c r="D11" s="246">
        <v>0.13950866120918246</v>
      </c>
      <c r="G11" s="158"/>
      <c r="H11" s="286"/>
      <c r="I11" s="213" t="s">
        <v>227</v>
      </c>
      <c r="J11" s="275"/>
      <c r="K11" s="275"/>
      <c r="L11" s="275"/>
    </row>
    <row r="12" spans="1:12" x14ac:dyDescent="0.25">
      <c r="A12" s="164" t="s">
        <v>236</v>
      </c>
      <c r="B12" s="165">
        <v>0.46247983534516324</v>
      </c>
      <c r="C12" s="246">
        <v>0.49587526218003769</v>
      </c>
      <c r="D12" s="246">
        <v>0.49040153889952326</v>
      </c>
      <c r="G12" s="158"/>
      <c r="H12" s="286"/>
      <c r="J12" s="275" t="s">
        <v>307</v>
      </c>
      <c r="K12" s="275" t="s">
        <v>308</v>
      </c>
      <c r="L12" s="275" t="s">
        <v>309</v>
      </c>
    </row>
    <row r="13" spans="1:12" x14ac:dyDescent="0.25">
      <c r="A13" s="164" t="s">
        <v>237</v>
      </c>
      <c r="B13" s="165">
        <v>0.32889060944585774</v>
      </c>
      <c r="C13" s="246">
        <v>0.34037851858968199</v>
      </c>
      <c r="D13" s="246">
        <v>0.32856949632617666</v>
      </c>
      <c r="G13" s="158"/>
      <c r="H13" s="286"/>
      <c r="I13" s="210" t="s">
        <v>226</v>
      </c>
      <c r="J13" s="276">
        <v>0.22633002705139765</v>
      </c>
      <c r="K13" s="276">
        <v>0.77366997294860229</v>
      </c>
      <c r="L13" s="277">
        <v>-0.70745920745920743</v>
      </c>
    </row>
    <row r="14" spans="1:12" x14ac:dyDescent="0.25">
      <c r="A14" s="164" t="s">
        <v>238</v>
      </c>
      <c r="B14" s="165">
        <v>0.71061924037550595</v>
      </c>
      <c r="C14" s="246">
        <v>0.67453864650838091</v>
      </c>
      <c r="D14" s="246">
        <v>0.50867413653169813</v>
      </c>
      <c r="G14" s="158"/>
      <c r="H14" s="286"/>
      <c r="I14" s="210" t="s">
        <v>225</v>
      </c>
      <c r="J14" s="276">
        <v>0.14628489590013252</v>
      </c>
      <c r="K14" s="276">
        <v>0.85371510409986751</v>
      </c>
      <c r="L14" s="277">
        <v>-0.82864904791116345</v>
      </c>
    </row>
    <row r="15" spans="1:12" x14ac:dyDescent="0.25">
      <c r="A15" s="164" t="s">
        <v>239</v>
      </c>
      <c r="B15" s="165">
        <v>0.55259567014928412</v>
      </c>
      <c r="C15" s="246">
        <v>0.53432816550636886</v>
      </c>
      <c r="D15" s="246">
        <v>0.54434432694750068</v>
      </c>
      <c r="G15" s="158"/>
      <c r="H15" s="286"/>
      <c r="I15" s="210" t="s">
        <v>224</v>
      </c>
      <c r="J15" s="276">
        <v>0.49587526218003769</v>
      </c>
      <c r="K15" s="276">
        <v>0.50412473781996225</v>
      </c>
      <c r="L15" s="277">
        <v>-1.6363957213444101E-2</v>
      </c>
    </row>
    <row r="16" spans="1:12" ht="15.75" thickBot="1" x14ac:dyDescent="0.3">
      <c r="A16" s="166" t="s">
        <v>289</v>
      </c>
      <c r="B16" s="167">
        <v>0.40200144785589575</v>
      </c>
      <c r="C16" s="247">
        <v>0.44000094988252186</v>
      </c>
      <c r="D16" s="247">
        <v>0.43451153295731965</v>
      </c>
      <c r="G16" s="158"/>
      <c r="H16" s="286"/>
      <c r="I16" s="210" t="s">
        <v>223</v>
      </c>
      <c r="J16" s="276">
        <v>0.34037851858968199</v>
      </c>
      <c r="K16" s="276">
        <v>0.65962148141031796</v>
      </c>
      <c r="L16" s="277">
        <v>-0.48397902709000873</v>
      </c>
    </row>
    <row r="17" spans="1:13" ht="15.75" thickBot="1" x14ac:dyDescent="0.3">
      <c r="A17" s="168" t="s">
        <v>132</v>
      </c>
      <c r="B17" s="169">
        <v>0.450128661027069</v>
      </c>
      <c r="C17" s="248">
        <v>0.49148852874554244</v>
      </c>
      <c r="D17" s="248">
        <v>0.47444441378410718</v>
      </c>
      <c r="G17" s="158"/>
      <c r="H17" s="286"/>
      <c r="I17" s="210" t="s">
        <v>222</v>
      </c>
      <c r="J17" s="276">
        <v>0.67453864650838091</v>
      </c>
      <c r="K17" s="276">
        <v>0.32546135349161914</v>
      </c>
      <c r="L17" s="277">
        <v>1.0725614247952506</v>
      </c>
      <c r="M17" s="282"/>
    </row>
    <row r="18" spans="1:13" x14ac:dyDescent="0.25">
      <c r="A18" s="155" t="s">
        <v>290</v>
      </c>
      <c r="G18" s="260"/>
      <c r="H18" s="278"/>
      <c r="I18" s="210" t="s">
        <v>221</v>
      </c>
      <c r="J18" s="276">
        <v>0.53432816550636886</v>
      </c>
      <c r="K18" s="276">
        <v>0.46567183449363109</v>
      </c>
      <c r="L18" s="277">
        <v>0.14743500879196247</v>
      </c>
    </row>
    <row r="19" spans="1:13" x14ac:dyDescent="0.25">
      <c r="A19" s="156" t="s">
        <v>219</v>
      </c>
      <c r="B19" s="91"/>
      <c r="C19" s="91"/>
      <c r="D19" s="91"/>
      <c r="I19" s="210" t="s">
        <v>220</v>
      </c>
      <c r="J19" s="276">
        <v>0.44000094988252186</v>
      </c>
      <c r="K19" s="276">
        <v>0.55999905011747808</v>
      </c>
      <c r="L19" s="277">
        <v>-0.21428268531845315</v>
      </c>
    </row>
    <row r="20" spans="1:13" x14ac:dyDescent="0.25">
      <c r="B20" s="77"/>
      <c r="C20" s="77"/>
      <c r="D20" s="77"/>
      <c r="E20" s="91"/>
      <c r="F20" s="91"/>
      <c r="I20" s="210" t="s">
        <v>132</v>
      </c>
      <c r="J20" s="276">
        <v>0.49148852874554244</v>
      </c>
      <c r="K20" s="276">
        <v>0.50851147125445761</v>
      </c>
      <c r="L20" s="277">
        <v>-3.3476024576045246E-2</v>
      </c>
    </row>
    <row r="21" spans="1:13" ht="15.75" x14ac:dyDescent="0.25">
      <c r="A21" s="319" t="s">
        <v>291</v>
      </c>
      <c r="B21" s="319"/>
      <c r="C21" s="319"/>
      <c r="D21" s="319"/>
      <c r="E21" s="319"/>
      <c r="F21" s="319"/>
      <c r="J21" s="275"/>
      <c r="K21" s="275"/>
      <c r="L21" s="275"/>
    </row>
    <row r="22" spans="1:13" x14ac:dyDescent="0.25">
      <c r="I22" s="213" t="s">
        <v>310</v>
      </c>
      <c r="J22" s="275"/>
      <c r="K22" s="275"/>
      <c r="L22" s="275"/>
    </row>
    <row r="23" spans="1:13" x14ac:dyDescent="0.25">
      <c r="J23" s="275" t="s">
        <v>307</v>
      </c>
      <c r="K23" s="275" t="s">
        <v>308</v>
      </c>
      <c r="L23" s="275" t="s">
        <v>309</v>
      </c>
    </row>
    <row r="24" spans="1:13" x14ac:dyDescent="0.25">
      <c r="I24" s="210" t="s">
        <v>226</v>
      </c>
      <c r="J24" s="276">
        <v>0.2199072967936159</v>
      </c>
      <c r="K24" s="276">
        <v>0.78009270320638413</v>
      </c>
      <c r="L24" s="277">
        <v>-0.71810107197549766</v>
      </c>
    </row>
    <row r="25" spans="1:13" x14ac:dyDescent="0.25">
      <c r="I25" s="210" t="s">
        <v>225</v>
      </c>
      <c r="J25" s="276">
        <v>0.13950866120918246</v>
      </c>
      <c r="K25" s="276">
        <v>0.86049133879081752</v>
      </c>
      <c r="L25" s="277">
        <v>-0.8378732534307396</v>
      </c>
    </row>
    <row r="26" spans="1:13" x14ac:dyDescent="0.25">
      <c r="I26" s="210" t="s">
        <v>224</v>
      </c>
      <c r="J26" s="276">
        <v>0.49040153889952326</v>
      </c>
      <c r="K26" s="276">
        <v>0.50959846110047669</v>
      </c>
      <c r="L26" s="277">
        <v>-3.767068322674634E-2</v>
      </c>
    </row>
    <row r="27" spans="1:13" x14ac:dyDescent="0.25">
      <c r="I27" s="210" t="s">
        <v>223</v>
      </c>
      <c r="J27" s="276">
        <v>0.32856949632617666</v>
      </c>
      <c r="K27" s="276">
        <v>0.6714305036738234</v>
      </c>
      <c r="L27" s="277">
        <v>-0.51064258396309981</v>
      </c>
    </row>
    <row r="28" spans="1:13" x14ac:dyDescent="0.25">
      <c r="I28" s="210" t="s">
        <v>222</v>
      </c>
      <c r="J28" s="276">
        <v>0.50867413653169813</v>
      </c>
      <c r="K28" s="276">
        <v>0.49132586346830193</v>
      </c>
      <c r="L28" s="277">
        <v>3.5309098000527686E-2</v>
      </c>
    </row>
    <row r="29" spans="1:13" x14ac:dyDescent="0.25">
      <c r="I29" s="210" t="s">
        <v>221</v>
      </c>
      <c r="J29" s="276">
        <v>0.54434432694750068</v>
      </c>
      <c r="K29" s="276">
        <v>0.45565567305249932</v>
      </c>
      <c r="L29" s="277">
        <v>0.19463963501400972</v>
      </c>
    </row>
    <row r="30" spans="1:13" x14ac:dyDescent="0.25">
      <c r="I30" s="210" t="s">
        <v>220</v>
      </c>
      <c r="J30" s="276">
        <v>0.43451153295731965</v>
      </c>
      <c r="K30" s="276">
        <v>0.56548846704268041</v>
      </c>
      <c r="L30" s="277">
        <v>-0.23161733920114627</v>
      </c>
    </row>
    <row r="31" spans="1:13" x14ac:dyDescent="0.25">
      <c r="I31" s="210" t="s">
        <v>132</v>
      </c>
      <c r="J31" s="276">
        <v>0.47444441378410718</v>
      </c>
      <c r="K31" s="276">
        <v>0.52555558621589282</v>
      </c>
      <c r="L31" s="277">
        <v>-9.7251696627937062E-2</v>
      </c>
    </row>
    <row r="44" spans="1:1" x14ac:dyDescent="0.25">
      <c r="A44" s="155" t="s">
        <v>290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sheetPr>
    <tabColor theme="9" tint="0.79998168889431442"/>
  </sheetPr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3"/>
    </row>
    <row r="3" spans="1:6" ht="18.75" x14ac:dyDescent="0.3">
      <c r="A3" s="29" t="str">
        <f>Índex!A45</f>
        <v>ANÀLISI SEGONS 7 SECTORS PRODUCTIUS</v>
      </c>
    </row>
    <row r="5" spans="1:6" x14ac:dyDescent="0.25">
      <c r="A5" s="28" t="str">
        <f>Índex!A51</f>
        <v>T7S3</v>
      </c>
      <c r="C5" s="28" t="str">
        <f>Índex!A7</f>
        <v>3r trimestre 2025</v>
      </c>
    </row>
    <row r="6" spans="1:6" ht="15.75" thickBot="1" x14ac:dyDescent="0.3">
      <c r="A6" s="30" t="str">
        <f>Índex!B51</f>
        <v>Diferencial segons sexe de les activitats econòmiques.</v>
      </c>
      <c r="B6" s="30"/>
      <c r="C6" s="30"/>
      <c r="D6" s="30"/>
      <c r="E6" s="30"/>
      <c r="F6" s="30"/>
    </row>
    <row r="7" spans="1:6" x14ac:dyDescent="0.25">
      <c r="A7" s="28"/>
      <c r="B7" s="28"/>
      <c r="C7" s="28"/>
      <c r="D7" s="28"/>
      <c r="E7" s="28"/>
      <c r="F7" s="28"/>
    </row>
    <row r="8" spans="1:6" x14ac:dyDescent="0.25">
      <c r="A8" s="170"/>
      <c r="B8" s="171" t="s">
        <v>56</v>
      </c>
      <c r="C8" s="171" t="s">
        <v>249</v>
      </c>
      <c r="D8" s="124"/>
      <c r="E8" s="124"/>
      <c r="F8" s="124"/>
    </row>
    <row r="9" spans="1:6" x14ac:dyDescent="0.25">
      <c r="A9" s="172" t="s">
        <v>234</v>
      </c>
      <c r="B9" s="173">
        <v>-0.68689320388349517</v>
      </c>
      <c r="C9" s="174">
        <v>-566</v>
      </c>
      <c r="D9" s="124"/>
      <c r="E9" s="124"/>
      <c r="F9" s="124"/>
    </row>
    <row r="10" spans="1:6" x14ac:dyDescent="0.25">
      <c r="A10" s="175" t="s">
        <v>235</v>
      </c>
      <c r="B10" s="176">
        <v>-0.85234841648403592</v>
      </c>
      <c r="C10" s="177">
        <v>-19835</v>
      </c>
      <c r="D10" s="124"/>
      <c r="E10" s="124"/>
      <c r="F10" s="124"/>
    </row>
    <row r="11" spans="1:6" x14ac:dyDescent="0.25">
      <c r="A11" s="175" t="s">
        <v>236</v>
      </c>
      <c r="B11" s="176">
        <v>-0.13960467763634482</v>
      </c>
      <c r="C11" s="177">
        <v>-5396</v>
      </c>
      <c r="D11" s="124"/>
      <c r="E11" s="124"/>
      <c r="F11" s="124"/>
    </row>
    <row r="12" spans="1:6" x14ac:dyDescent="0.25">
      <c r="A12" s="175" t="s">
        <v>237</v>
      </c>
      <c r="B12" s="176">
        <v>-0.50992995467655544</v>
      </c>
      <c r="C12" s="177">
        <v>-18564</v>
      </c>
      <c r="D12" s="124"/>
      <c r="E12" s="124"/>
      <c r="F12" s="124"/>
    </row>
    <row r="13" spans="1:6" x14ac:dyDescent="0.25">
      <c r="A13" s="175" t="s">
        <v>238</v>
      </c>
      <c r="B13" s="176">
        <v>1.455654761904762</v>
      </c>
      <c r="C13" s="177">
        <v>24455</v>
      </c>
      <c r="D13" s="124"/>
      <c r="E13" s="124"/>
      <c r="F13" s="124"/>
    </row>
    <row r="14" spans="1:6" x14ac:dyDescent="0.25">
      <c r="A14" s="175" t="s">
        <v>239</v>
      </c>
      <c r="B14" s="176">
        <v>0.23511471230881281</v>
      </c>
      <c r="C14" s="177">
        <v>5165</v>
      </c>
      <c r="D14" s="124"/>
      <c r="E14" s="124"/>
      <c r="F14" s="124"/>
    </row>
    <row r="15" spans="1:6" ht="15.75" thickBot="1" x14ac:dyDescent="0.3">
      <c r="A15" s="178" t="s">
        <v>289</v>
      </c>
      <c r="B15" s="179">
        <v>-0.32775514854587406</v>
      </c>
      <c r="C15" s="180">
        <v>-23013</v>
      </c>
      <c r="D15" s="124"/>
      <c r="E15" s="124"/>
      <c r="F15" s="124"/>
    </row>
    <row r="16" spans="1:6" x14ac:dyDescent="0.25">
      <c r="A16" s="155" t="s">
        <v>290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sheetPr>
    <tabColor theme="9" tint="0.79998168889431442"/>
  </sheetPr>
  <dimension ref="A1:M34"/>
  <sheetViews>
    <sheetView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2" customWidth="1"/>
    <col min="10" max="10" width="11.42578125" style="62"/>
    <col min="11" max="12" width="11.42578125" style="36"/>
    <col min="13" max="13" width="15.5703125" style="36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29" t="str">
        <f>Índex!A53</f>
        <v xml:space="preserve"> ÚS DE TECNOLOGIA i CONEIXEMENT</v>
      </c>
    </row>
    <row r="5" spans="1:6" x14ac:dyDescent="0.25">
      <c r="A5" s="28" t="str">
        <f>Índex!A55</f>
        <v>TTC1</v>
      </c>
      <c r="C5" s="28" t="str">
        <f>Índex!A7</f>
        <v>3r trimestre 2025</v>
      </c>
    </row>
    <row r="6" spans="1:6" ht="15.75" thickBot="1" x14ac:dyDescent="0.3">
      <c r="A6" s="30" t="str">
        <f>Índex!B55</f>
        <v>Llocs de treball segons ús de tecnologia i coneixement. Baix Llobregat i àmbits territorials.</v>
      </c>
      <c r="B6" s="30"/>
      <c r="C6" s="30"/>
      <c r="D6" s="30"/>
      <c r="E6" s="30"/>
      <c r="F6" s="30"/>
    </row>
    <row r="9" spans="1:6" x14ac:dyDescent="0.25">
      <c r="A9" s="197"/>
      <c r="B9" s="121" t="s">
        <v>223</v>
      </c>
      <c r="C9" s="120" t="s">
        <v>245</v>
      </c>
    </row>
    <row r="10" spans="1:6" ht="45" x14ac:dyDescent="0.25">
      <c r="A10" s="198"/>
      <c r="B10" s="195" t="s">
        <v>244</v>
      </c>
      <c r="C10" s="181" t="s">
        <v>243</v>
      </c>
    </row>
    <row r="11" spans="1:6" x14ac:dyDescent="0.25">
      <c r="A11" s="196" t="s">
        <v>29</v>
      </c>
      <c r="B11" s="183">
        <v>0.38060332675500425</v>
      </c>
      <c r="C11" s="183">
        <v>0.41942647654969423</v>
      </c>
    </row>
    <row r="12" spans="1:6" x14ac:dyDescent="0.25">
      <c r="A12" s="182" t="s">
        <v>31</v>
      </c>
      <c r="B12" s="183">
        <v>0.40839640908290792</v>
      </c>
      <c r="C12" s="183">
        <v>0.51029919637921828</v>
      </c>
    </row>
    <row r="13" spans="1:6" x14ac:dyDescent="0.25">
      <c r="A13" s="199" t="s">
        <v>32</v>
      </c>
      <c r="B13" s="200">
        <v>0.326158433230543</v>
      </c>
      <c r="C13" s="200">
        <v>0.49173916916090932</v>
      </c>
    </row>
    <row r="14" spans="1:6" x14ac:dyDescent="0.25">
      <c r="A14" s="152" t="s">
        <v>282</v>
      </c>
    </row>
    <row r="19" spans="1:1" ht="15.75" x14ac:dyDescent="0.25">
      <c r="A19" s="7" t="s">
        <v>305</v>
      </c>
    </row>
    <row r="34" spans="1:1" x14ac:dyDescent="0.25">
      <c r="A34" s="152" t="s">
        <v>282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sheetPr>
    <tabColor theme="9" tint="0.79998168889431442"/>
  </sheetPr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3"/>
    </row>
    <row r="3" spans="1:6" ht="18.75" x14ac:dyDescent="0.3">
      <c r="A3" s="29" t="str">
        <f>Índex!A53</f>
        <v xml:space="preserve"> ÚS DE TECNOLOGIA i CONEIXEMENT</v>
      </c>
    </row>
    <row r="5" spans="1:6" x14ac:dyDescent="0.25">
      <c r="A5" s="28" t="str">
        <f>Índex!A56</f>
        <v>TTC2</v>
      </c>
      <c r="C5" s="28" t="str">
        <f>Índex!A7</f>
        <v>3r trimestre 2025</v>
      </c>
    </row>
    <row r="6" spans="1:6" ht="15.75" thickBot="1" x14ac:dyDescent="0.3">
      <c r="A6" s="30" t="str">
        <f>Índex!B56</f>
        <v>Llocs de treball segons ús de tecnologia i coneixement. Dades municipals.</v>
      </c>
      <c r="B6" s="30"/>
      <c r="C6" s="30"/>
      <c r="D6" s="30"/>
      <c r="E6" s="30"/>
      <c r="F6" s="30"/>
    </row>
    <row r="8" spans="1:6" x14ac:dyDescent="0.25">
      <c r="A8" s="322"/>
      <c r="B8" s="120" t="s">
        <v>223</v>
      </c>
      <c r="C8" s="120" t="s">
        <v>245</v>
      </c>
      <c r="D8" s="76"/>
    </row>
    <row r="9" spans="1:6" ht="42.75" customHeight="1" x14ac:dyDescent="0.25">
      <c r="A9" s="323"/>
      <c r="B9" s="181" t="s">
        <v>244</v>
      </c>
      <c r="C9" s="181" t="s">
        <v>243</v>
      </c>
      <c r="D9" s="95"/>
      <c r="E9" s="95"/>
      <c r="F9" s="95"/>
    </row>
    <row r="10" spans="1:6" x14ac:dyDescent="0.25">
      <c r="A10" s="229" t="s">
        <v>77</v>
      </c>
      <c r="B10" s="234">
        <v>0.58534743202416917</v>
      </c>
      <c r="C10" s="230">
        <v>0.27583605732964545</v>
      </c>
      <c r="D10" s="95"/>
      <c r="E10" s="95"/>
      <c r="F10" s="95"/>
    </row>
    <row r="11" spans="1:6" x14ac:dyDescent="0.25">
      <c r="A11" s="231" t="s">
        <v>78</v>
      </c>
      <c r="B11" s="235">
        <v>0.14830508474576271</v>
      </c>
      <c r="C11" s="232">
        <v>0.47054075867635192</v>
      </c>
      <c r="D11" s="95"/>
      <c r="E11" s="95"/>
      <c r="F11" s="95"/>
    </row>
    <row r="12" spans="1:6" x14ac:dyDescent="0.25">
      <c r="A12" s="231" t="s">
        <v>79</v>
      </c>
      <c r="B12" s="235">
        <v>0.36192626034612491</v>
      </c>
      <c r="C12" s="232">
        <v>0.40800188835123335</v>
      </c>
      <c r="D12" s="95"/>
      <c r="E12" s="95"/>
      <c r="F12" s="95"/>
    </row>
    <row r="13" spans="1:6" x14ac:dyDescent="0.25">
      <c r="A13" s="231" t="s">
        <v>80</v>
      </c>
      <c r="B13" s="235">
        <v>0.22455089820359281</v>
      </c>
      <c r="C13" s="232">
        <v>0.66847826086956519</v>
      </c>
      <c r="D13" s="95"/>
      <c r="E13" s="95"/>
      <c r="F13" s="95"/>
    </row>
    <row r="14" spans="1:6" x14ac:dyDescent="0.25">
      <c r="A14" s="231" t="s">
        <v>81</v>
      </c>
      <c r="B14" s="235">
        <v>0.62530712530712529</v>
      </c>
      <c r="C14" s="232">
        <v>0.41406908171861839</v>
      </c>
      <c r="D14" s="95"/>
      <c r="E14" s="95"/>
      <c r="F14" s="95"/>
    </row>
    <row r="15" spans="1:6" x14ac:dyDescent="0.25">
      <c r="A15" s="231" t="s">
        <v>82</v>
      </c>
      <c r="B15" s="235">
        <v>0.30653266331658291</v>
      </c>
      <c r="C15" s="232">
        <v>0.44158878504672899</v>
      </c>
      <c r="D15" s="95"/>
      <c r="E15" s="95"/>
      <c r="F15" s="95"/>
    </row>
    <row r="16" spans="1:6" x14ac:dyDescent="0.25">
      <c r="A16" s="231" t="s">
        <v>83</v>
      </c>
      <c r="B16" s="235">
        <v>0.57674418604651168</v>
      </c>
      <c r="C16" s="232">
        <v>0.47585345545378849</v>
      </c>
      <c r="D16" s="95"/>
      <c r="E16" s="95"/>
      <c r="F16" s="95"/>
    </row>
    <row r="17" spans="1:6" x14ac:dyDescent="0.25">
      <c r="A17" s="231" t="s">
        <v>84</v>
      </c>
      <c r="B17" s="235">
        <v>0.4123745269047227</v>
      </c>
      <c r="C17" s="232">
        <v>0.39796122326604039</v>
      </c>
      <c r="D17" s="95"/>
      <c r="E17" s="95"/>
      <c r="F17" s="95"/>
    </row>
    <row r="18" spans="1:6" x14ac:dyDescent="0.25">
      <c r="A18" s="231" t="s">
        <v>85</v>
      </c>
      <c r="B18" s="235">
        <v>0.31257861635220124</v>
      </c>
      <c r="C18" s="232">
        <v>0.40711542348898322</v>
      </c>
      <c r="D18" s="95"/>
      <c r="E18" s="95"/>
      <c r="F18" s="95"/>
    </row>
    <row r="19" spans="1:6" x14ac:dyDescent="0.25">
      <c r="A19" s="231" t="s">
        <v>86</v>
      </c>
      <c r="B19" s="235">
        <v>0.28882915173237755</v>
      </c>
      <c r="C19" s="232">
        <v>0.50566017490208703</v>
      </c>
      <c r="D19" s="95"/>
      <c r="E19" s="95"/>
      <c r="F19" s="95"/>
    </row>
    <row r="20" spans="1:6" x14ac:dyDescent="0.25">
      <c r="A20" s="231" t="s">
        <v>87</v>
      </c>
      <c r="B20" s="235">
        <v>0.47765176784523017</v>
      </c>
      <c r="C20" s="232">
        <v>0.2952026829979586</v>
      </c>
      <c r="D20" s="95"/>
      <c r="E20" s="95"/>
      <c r="F20" s="95"/>
    </row>
    <row r="21" spans="1:6" x14ac:dyDescent="0.25">
      <c r="A21" s="231" t="s">
        <v>88</v>
      </c>
      <c r="B21" s="235">
        <v>0.40445560087856919</v>
      </c>
      <c r="C21" s="232">
        <v>0.57435603892386944</v>
      </c>
      <c r="D21" s="95"/>
      <c r="E21" s="95"/>
      <c r="F21" s="95"/>
    </row>
    <row r="22" spans="1:6" x14ac:dyDescent="0.25">
      <c r="A22" s="231" t="s">
        <v>89</v>
      </c>
      <c r="B22" s="235">
        <v>0.29476923076923078</v>
      </c>
      <c r="C22" s="232">
        <v>0.34839924670433148</v>
      </c>
      <c r="D22" s="95"/>
      <c r="E22" s="95"/>
      <c r="F22" s="95"/>
    </row>
    <row r="23" spans="1:6" x14ac:dyDescent="0.25">
      <c r="A23" s="231" t="s">
        <v>90</v>
      </c>
      <c r="B23" s="235">
        <v>0.51148060174188437</v>
      </c>
      <c r="C23" s="232">
        <v>0.42171189979123175</v>
      </c>
      <c r="D23" s="95"/>
      <c r="E23" s="95"/>
      <c r="F23" s="95"/>
    </row>
    <row r="24" spans="1:6" x14ac:dyDescent="0.25">
      <c r="A24" s="231" t="s">
        <v>91</v>
      </c>
      <c r="B24" s="235">
        <v>0.12824675324675325</v>
      </c>
      <c r="C24" s="232">
        <v>0.37586837294332726</v>
      </c>
      <c r="D24" s="95"/>
      <c r="E24" s="95"/>
      <c r="F24" s="95"/>
    </row>
    <row r="25" spans="1:6" x14ac:dyDescent="0.25">
      <c r="A25" s="231" t="s">
        <v>92</v>
      </c>
      <c r="B25" s="235">
        <v>0.31638418079096048</v>
      </c>
      <c r="C25" s="232">
        <v>0.42163661581137307</v>
      </c>
      <c r="D25" s="95"/>
      <c r="E25" s="95"/>
      <c r="F25" s="95"/>
    </row>
    <row r="26" spans="1:6" x14ac:dyDescent="0.25">
      <c r="A26" s="231" t="s">
        <v>93</v>
      </c>
      <c r="B26" s="235">
        <v>0.25765306122448978</v>
      </c>
      <c r="C26" s="232">
        <v>0.16352201257861634</v>
      </c>
      <c r="D26" s="95"/>
      <c r="E26" s="95"/>
      <c r="F26" s="95"/>
    </row>
    <row r="27" spans="1:6" x14ac:dyDescent="0.25">
      <c r="A27" s="231" t="s">
        <v>94</v>
      </c>
      <c r="B27" s="235">
        <v>0.26922094508301403</v>
      </c>
      <c r="C27" s="232">
        <v>0.36633813783019048</v>
      </c>
      <c r="D27" s="95"/>
      <c r="E27" s="95"/>
      <c r="F27" s="95"/>
    </row>
    <row r="28" spans="1:6" x14ac:dyDescent="0.25">
      <c r="A28" s="231" t="s">
        <v>95</v>
      </c>
      <c r="B28" s="235">
        <v>0.46469833119383824</v>
      </c>
      <c r="C28" s="232">
        <v>0.27877795962902346</v>
      </c>
      <c r="D28" s="95"/>
      <c r="E28" s="95"/>
      <c r="F28" s="95"/>
    </row>
    <row r="29" spans="1:6" x14ac:dyDescent="0.25">
      <c r="A29" s="231" t="s">
        <v>96</v>
      </c>
      <c r="B29" s="235">
        <v>0.31766489764973466</v>
      </c>
      <c r="C29" s="232">
        <v>0.38085678896339642</v>
      </c>
      <c r="D29" s="95"/>
      <c r="E29" s="95"/>
      <c r="F29" s="95"/>
    </row>
    <row r="30" spans="1:6" x14ac:dyDescent="0.25">
      <c r="A30" s="231" t="s">
        <v>97</v>
      </c>
      <c r="B30" s="235">
        <v>0.30708661417322836</v>
      </c>
      <c r="C30" s="232">
        <v>0.43657817109144542</v>
      </c>
      <c r="D30" s="95"/>
      <c r="E30" s="95"/>
      <c r="F30" s="95"/>
    </row>
    <row r="31" spans="1:6" x14ac:dyDescent="0.25">
      <c r="A31" s="231" t="s">
        <v>98</v>
      </c>
      <c r="B31" s="235">
        <v>0.35452930728241561</v>
      </c>
      <c r="C31" s="232">
        <v>0.56874095513748191</v>
      </c>
      <c r="D31" s="95"/>
      <c r="E31" s="95"/>
      <c r="F31" s="95"/>
    </row>
    <row r="32" spans="1:6" x14ac:dyDescent="0.25">
      <c r="A32" s="231" t="s">
        <v>99</v>
      </c>
      <c r="B32" s="235">
        <v>0.34326769558275677</v>
      </c>
      <c r="C32" s="232">
        <v>0.64194804440053466</v>
      </c>
      <c r="D32" s="95"/>
      <c r="E32" s="95"/>
      <c r="F32" s="95"/>
    </row>
    <row r="33" spans="1:6" x14ac:dyDescent="0.25">
      <c r="A33" s="231" t="s">
        <v>100</v>
      </c>
      <c r="B33" s="235">
        <v>0.52075340076735266</v>
      </c>
      <c r="C33" s="232">
        <v>0.52878949236776718</v>
      </c>
      <c r="D33" s="95"/>
      <c r="E33" s="95"/>
      <c r="F33" s="95"/>
    </row>
    <row r="34" spans="1:6" x14ac:dyDescent="0.25">
      <c r="A34" s="231" t="s">
        <v>101</v>
      </c>
      <c r="B34" s="235">
        <v>0.42761692650334077</v>
      </c>
      <c r="C34" s="232">
        <v>0.34107788992572841</v>
      </c>
      <c r="D34" s="95"/>
      <c r="E34" s="95"/>
      <c r="F34" s="95"/>
    </row>
    <row r="35" spans="1:6" x14ac:dyDescent="0.25">
      <c r="A35" s="231" t="s">
        <v>102</v>
      </c>
      <c r="B35" s="235">
        <v>0.21220159151193635</v>
      </c>
      <c r="C35" s="232">
        <v>0.38966760112134563</v>
      </c>
      <c r="D35" s="95"/>
      <c r="E35" s="95"/>
      <c r="F35" s="95"/>
    </row>
    <row r="36" spans="1:6" x14ac:dyDescent="0.25">
      <c r="A36" s="231" t="s">
        <v>103</v>
      </c>
      <c r="B36" s="235">
        <v>0.11280487804878049</v>
      </c>
      <c r="C36" s="232">
        <v>0.44363103953147875</v>
      </c>
      <c r="D36" s="95"/>
      <c r="E36" s="95"/>
      <c r="F36" s="95"/>
    </row>
    <row r="37" spans="1:6" x14ac:dyDescent="0.25">
      <c r="A37" s="231" t="s">
        <v>104</v>
      </c>
      <c r="B37" s="235">
        <v>0.13986013986013987</v>
      </c>
      <c r="C37" s="232">
        <v>0.4064327485380117</v>
      </c>
      <c r="D37" s="95"/>
      <c r="E37" s="95"/>
      <c r="F37" s="95"/>
    </row>
    <row r="38" spans="1:6" x14ac:dyDescent="0.25">
      <c r="A38" s="231" t="s">
        <v>105</v>
      </c>
      <c r="B38" s="235">
        <v>0.2306525037936267</v>
      </c>
      <c r="C38" s="232">
        <v>0.37174541947926709</v>
      </c>
      <c r="D38" s="95"/>
      <c r="E38" s="95"/>
      <c r="F38" s="95"/>
    </row>
    <row r="39" spans="1:6" x14ac:dyDescent="0.25">
      <c r="A39" s="233" t="s">
        <v>106</v>
      </c>
      <c r="B39" s="236">
        <v>0.2820615261685977</v>
      </c>
      <c r="C39" s="228">
        <v>0.43782906067017663</v>
      </c>
      <c r="D39" s="95"/>
      <c r="E39" s="95"/>
      <c r="F39" s="95"/>
    </row>
    <row r="40" spans="1:6" x14ac:dyDescent="0.25">
      <c r="A40" s="224" t="s">
        <v>290</v>
      </c>
      <c r="B40" s="224"/>
      <c r="C40" s="224"/>
      <c r="D40" s="95"/>
      <c r="E40" s="95"/>
      <c r="F40" s="95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5" t="s">
        <v>258</v>
      </c>
    </row>
    <row r="2" spans="1:13" x14ac:dyDescent="0.25">
      <c r="A2" t="s">
        <v>340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341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342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343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344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345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346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347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348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349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350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351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352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353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354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355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356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357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358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359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360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361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362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363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364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365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366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367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368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369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Garcia Saladrigas</cp:lastModifiedBy>
  <dcterms:created xsi:type="dcterms:W3CDTF">2015-06-05T18:19:34Z</dcterms:created>
  <dcterms:modified xsi:type="dcterms:W3CDTF">2025-10-22T10:36:33Z</dcterms:modified>
</cp:coreProperties>
</file>